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hiokiw4\新共有\01_本庁\01_総務企画部\02_財政管財課\03_財政2係\３年\調査もの\01_財政状況資料集\令和６年度決算（R7・8作成）（R12.3.31削除）\20260227211733_【依頼3／11(水)〆】令和６年度財政状況資料集の作成・公表について（依頼）\05_施行２\"/>
    </mc:Choice>
  </mc:AlternateContent>
  <xr:revisionPtr revIDLastSave="0" documentId="13_ncr:1_{46519B38-7E3D-4339-9563-110FC9B1A632}" xr6:coauthVersionLast="47" xr6:coauthVersionMax="47" xr10:uidLastSave="{00000000-0000-0000-0000-000000000000}"/>
  <bookViews>
    <workbookView xWindow="-120" yWindow="-120" windowWidth="20730" windowHeight="113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AM36" i="10"/>
  <c r="C36" i="10"/>
  <c r="BW35" i="10"/>
  <c r="BW36" i="10" s="1"/>
  <c r="BW37" i="10" s="1"/>
  <c r="BW38" i="10" s="1"/>
  <c r="C35" i="10"/>
  <c r="CO34" i="10"/>
  <c r="CO35" i="10" s="1"/>
  <c r="BW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AM34" i="10"/>
  <c r="AM35" i="10" s="1"/>
</calcChain>
</file>

<file path=xl/sharedStrings.xml><?xml version="1.0" encoding="utf-8"?>
<sst xmlns="http://schemas.openxmlformats.org/spreadsheetml/2006/main" count="1111" uniqueCount="565">
  <si>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</si>
  <si>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</si>
  <si>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</si>
  <si>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</si>
  <si>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</si>
  <si>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</si>
  <si>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</si>
  <si>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</si>
  <si>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</si>
  <si>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</si>
  <si>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</si>
  <si>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</si>
  <si>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</si>
  <si>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</si>
  <si>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</si>
  <si>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</si>
  <si>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</si>
  <si>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</si>
  <si>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</si>
  <si>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</si>
  <si>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</si>
  <si>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</si>
  <si>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</si>
  <si>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</si>
  <si>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</si>
  <si>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</si>
  <si>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</si>
  <si>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</si>
  <si>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</si>
  <si>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</si>
  <si>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</si>
  <si>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</si>
  <si>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</si>
  <si>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</si>
  <si>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</si>
  <si>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</si>
  <si>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</si>
  <si>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</si>
  <si>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</si>
  <si>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</si>
  <si>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</si>
  <si>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</si>
  <si>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</si>
  <si>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</si>
  <si>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</si>
  <si>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</si>
  <si>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</si>
  <si>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</si>
  <si>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</si>
  <si>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</si>
  <si>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</si>
  <si>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</si>
  <si>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</si>
  <si>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</si>
  <si>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</si>
  <si>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</si>
  <si>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</si>
  <si>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</si>
  <si>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</si>
  <si>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</si>
  <si>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</si>
  <si>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</si>
  <si>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</si>
  <si>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</si>
  <si>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</si>
  <si>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</si>
  <si>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</si>
  <si>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</si>
  <si>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</si>
  <si>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</si>
  <si>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</si>
  <si>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</si>
  <si>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</si>
  <si>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</si>
  <si>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</si>
  <si>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</si>
  <si>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</si>
  <si>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</si>
  <si>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</si>
  <si>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</si>
  <si>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</si>
  <si>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</si>
  <si>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</si>
  <si>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</si>
  <si>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</si>
  <si>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</si>
  <si>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</si>
  <si>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</si>
  <si>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</si>
  <si>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</si>
  <si>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</si>
  <si>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</si>
  <si>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</si>
  <si>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</si>
  <si>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日置市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</si>
  <si>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</si>
  <si>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</si>
  <si>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</si>
  <si>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</si>
  <si>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</si>
  <si>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</si>
  <si>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</si>
  <si>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</si>
  <si>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</si>
  <si>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</si>
  <si>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</si>
  <si>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</si>
  <si>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</si>
  <si>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</si>
  <si>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</si>
  <si>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</si>
  <si>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</si>
  <si>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</si>
  <si>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</si>
  <si>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</si>
  <si>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</si>
  <si>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</si>
  <si>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</si>
  <si>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</si>
  <si>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</si>
  <si>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</si>
  <si>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</si>
  <si>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</si>
  <si>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</si>
  <si>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</si>
  <si>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</si>
  <si>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</si>
  <si>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</si>
  <si>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</si>
  <si>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</si>
  <si>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</si>
  <si>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</si>
  <si>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</si>
  <si>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</si>
  <si>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</si>
  <si>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</si>
  <si>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</si>
  <si>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</si>
  <si>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</si>
  <si>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</si>
  <si>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</si>
  <si>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</si>
  <si>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</si>
  <si>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</si>
  <si>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</si>
  <si>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</si>
  <si>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</si>
  <si>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</si>
  <si>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</si>
  <si>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</si>
  <si>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</si>
  <si>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</si>
  <si>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</si>
  <si>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</si>
  <si>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</si>
  <si>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</si>
  <si>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</si>
  <si>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</si>
  <si>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</si>
  <si>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</si>
  <si>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</si>
  <si>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</si>
  <si>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</si>
  <si>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</si>
  <si>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</si>
  <si>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</si>
  <si>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</si>
  <si>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</si>
  <si>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</si>
  <si>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</si>
  <si>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</si>
  <si>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</si>
  <si>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</si>
  <si>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</si>
  <si>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</si>
  <si>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</si>
  <si>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</si>
  <si>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</si>
  <si>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</si>
  <si>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</si>
  <si>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</si>
  <si>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</si>
  <si>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</si>
  <si>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</si>
  <si>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</si>
  <si>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</si>
  <si>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</si>
  <si>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</si>
  <si>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</si>
  <si>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</si>
  <si>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</si>
  <si>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</si>
  <si>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</si>
  <si>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</si>
  <si>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</si>
  <si>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</si>
  <si>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</si>
  <si>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</si>
  <si>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</si>
  <si>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</si>
  <si>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</si>
  <si>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</si>
  <si>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</si>
  <si>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鹿児島県日置市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</si>
  <si>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</si>
  <si>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</si>
  <si>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</si>
  <si>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</si>
  <si>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</si>
  <si>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</si>
  <si>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</si>
  <si>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</si>
  <si>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</si>
  <si>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</si>
  <si>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</si>
  <si>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</si>
  <si>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</si>
  <si>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</si>
  <si>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</si>
  <si>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</si>
  <si>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</si>
  <si>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</si>
  <si>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</si>
  <si>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</si>
  <si>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</si>
  <si>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</si>
  <si>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</si>
  <si>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</si>
  <si>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</si>
  <si>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</si>
  <si>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</si>
  <si>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</si>
  <si>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</si>
  <si>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</si>
  <si>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</si>
  <si>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</si>
  <si>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</si>
  <si>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</si>
  <si>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</si>
  <si>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</si>
  <si>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</si>
  <si>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</si>
  <si>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</si>
  <si>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</si>
  <si>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</si>
  <si>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</si>
  <si>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</si>
  <si>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</si>
  <si>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</si>
  <si>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</si>
  <si>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</si>
  <si>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</si>
  <si>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</si>
  <si>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</si>
  <si>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</si>
  <si>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</si>
  <si>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</si>
  <si>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</si>
  <si>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</si>
  <si>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</si>
  <si>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</si>
  <si>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</si>
  <si>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</si>
  <si>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</si>
  <si>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</si>
  <si>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</si>
  <si>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</si>
  <si>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</si>
  <si>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</si>
  <si>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</si>
  <si>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</si>
  <si>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</si>
  <si>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</si>
  <si>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</si>
  <si>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</si>
  <si>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</si>
  <si>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</si>
  <si>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</si>
  <si>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</si>
  <si>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</si>
  <si>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</si>
  <si>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</si>
  <si>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</si>
  <si>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</si>
  <si>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</si>
  <si>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</si>
  <si>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</si>
  <si>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</si>
  <si>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</si>
  <si>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</si>
  <si>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</si>
  <si>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</si>
  <si>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</si>
  <si>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</si>
  <si>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</si>
  <si>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</si>
  <si>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</si>
  <si>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</si>
  <si>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</si>
  <si>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</si>
  <si>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</si>
  <si>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</si>
  <si>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</si>
  <si>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</si>
  <si>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</si>
  <si>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</si>
  <si>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</si>
  <si>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</si>
  <si>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</si>
  <si>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</si>
  <si>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</si>
  <si>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</si>
  <si>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</si>
  <si>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</si>
  <si>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</si>
  <si>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</si>
  <si>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</si>
  <si>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</si>
  <si>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</si>
  <si>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</si>
  <si>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</si>
  <si>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</si>
  <si>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</si>
  <si>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</si>
  <si>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</si>
  <si>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</si>
  <si>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</si>
  <si>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</si>
  <si>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</si>
  <si>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</si>
  <si>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</si>
  <si>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</si>
  <si>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</si>
  <si>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</si>
  <si>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</si>
  <si>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</si>
  <si>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</si>
  <si>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</si>
  <si>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</si>
  <si>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</si>
  <si>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</si>
  <si>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</si>
  <si>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</si>
  <si>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</si>
  <si>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</si>
  <si>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</si>
  <si>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</si>
  <si>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</si>
  <si>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</si>
  <si>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</si>
  <si>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</si>
  <si>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</si>
  <si>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</si>
  <si>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</si>
  <si>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鹿児島県日置市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</si>
  <si>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</si>
  <si>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</si>
  <si>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</si>
  <si>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</si>
  <si>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</si>
  <si>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</si>
  <si>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</si>
  <si>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</si>
  <si>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</si>
  <si>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</si>
  <si>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</si>
  <si>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</si>
  <si>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</si>
  <si>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</si>
  <si>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</si>
  <si>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</si>
  <si>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</si>
  <si>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</si>
  <si>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</si>
  <si>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</si>
  <si>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</si>
  <si>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</si>
  <si>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</si>
  <si>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</si>
  <si>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</si>
  <si>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</si>
  <si>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</si>
  <si>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</si>
  <si>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</si>
  <si>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</si>
  <si>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</si>
  <si>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</si>
  <si>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</si>
  <si>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</si>
  <si>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</si>
  <si>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</si>
  <si>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</si>
  <si>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</si>
  <si>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</si>
  <si>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国民宿舎事業特別会計</t>
    <phoneticPr fontId="5"/>
  </si>
  <si>
    <t>法非適用企業</t>
    <phoneticPr fontId="5"/>
  </si>
  <si>
    <t>温泉給湯事業特別会計</t>
    <phoneticPr fontId="5"/>
  </si>
  <si>
    <t>健康交流館事業特別会計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</si>
  <si>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</si>
  <si>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</si>
  <si>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</si>
  <si>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</si>
  <si>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</si>
  <si>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</si>
  <si>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</si>
  <si>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</si>
  <si>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</si>
  <si>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</si>
  <si>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</si>
  <si>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</si>
  <si>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</si>
  <si>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</si>
  <si>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</si>
  <si>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</si>
  <si>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</si>
  <si>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</si>
  <si>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</si>
  <si>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</si>
  <si>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</si>
  <si>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</si>
  <si>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</si>
  <si>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</si>
  <si>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</si>
  <si>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</si>
  <si>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</si>
  <si>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</si>
  <si>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</si>
  <si>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</si>
  <si>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</si>
  <si>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</si>
  <si>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</si>
  <si>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</si>
  <si>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</si>
  <si>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</si>
  <si>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</si>
  <si>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</si>
  <si>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</si>
  <si>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</si>
  <si>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</si>
  <si>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</si>
  <si>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</si>
  <si>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</si>
  <si>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</si>
  <si>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</si>
  <si>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</si>
  <si>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</si>
  <si>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</si>
  <si>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</si>
  <si>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</si>
  <si>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</si>
  <si>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</si>
  <si>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</si>
  <si>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</si>
  <si>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</si>
  <si>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</si>
  <si>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</si>
  <si>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</si>
  <si>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</si>
  <si>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</si>
  <si>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</si>
  <si>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</si>
  <si>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</si>
  <si>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</si>
  <si>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</si>
  <si>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</si>
  <si>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</si>
  <si>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</si>
  <si>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</si>
  <si>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</si>
  <si>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</si>
  <si>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</si>
  <si>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</si>
  <si>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</si>
  <si>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</si>
  <si>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</si>
  <si>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</si>
  <si>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</si>
  <si>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</si>
  <si>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</si>
  <si>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</si>
  <si>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</si>
  <si>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</si>
  <si>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</si>
  <si>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</si>
  <si>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</si>
  <si>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</si>
  <si>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</si>
  <si>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</si>
  <si>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</si>
  <si>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</si>
  <si>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</si>
  <si>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</si>
  <si>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</si>
  <si>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</si>
  <si>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</si>
  <si>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</si>
  <si>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</si>
  <si>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</si>
  <si>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</si>
  <si>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</si>
  <si>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</si>
  <si>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</si>
  <si>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</si>
  <si>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</si>
  <si>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</si>
  <si>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</si>
  <si>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</si>
  <si>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</si>
  <si>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</si>
  <si>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</si>
  <si>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</si>
  <si>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</si>
  <si>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</si>
  <si>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</si>
  <si>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</si>
  <si>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</si>
  <si>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</si>
  <si>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</si>
  <si>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</si>
  <si>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</si>
  <si>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</si>
  <si>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</si>
  <si>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</si>
  <si>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</si>
  <si>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</si>
  <si>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</si>
  <si>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</si>
  <si>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</si>
  <si>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</si>
  <si>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</si>
  <si>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</si>
  <si>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</si>
  <si>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</si>
  <si>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4.99</t>
  </si>
  <si>
    <t>▲ 0.37</t>
  </si>
  <si>
    <t>▲ 3.41</t>
  </si>
  <si>
    <t>▲ 1.15</t>
  </si>
  <si>
    <t>水道事業会計</t>
  </si>
  <si>
    <t>下水道事業会計</t>
  </si>
  <si>
    <t>一般会計</t>
  </si>
  <si>
    <t>介護保険特別会計</t>
  </si>
  <si>
    <t>国民健康保険特別会計</t>
  </si>
  <si>
    <t>後期高齢者医療特別会計</t>
  </si>
  <si>
    <t>温泉給湯事業特別会計</t>
  </si>
  <si>
    <t>健康交流館事業特別会計</t>
  </si>
  <si>
    <t>その他会計（赤字）</t>
  </si>
  <si>
    <t>その他会計（黒字）</t>
  </si>
  <si>
    <t>R02</t>
    <phoneticPr fontId="5"/>
  </si>
  <si>
    <t>R03</t>
    <phoneticPr fontId="5"/>
  </si>
  <si>
    <t>R04</t>
    <phoneticPr fontId="5"/>
  </si>
  <si>
    <t>R05</t>
    <phoneticPr fontId="5"/>
  </si>
  <si>
    <t>R06</t>
    <phoneticPr fontId="5"/>
  </si>
  <si>
    <t>-</t>
    <phoneticPr fontId="2"/>
  </si>
  <si>
    <t>鹿児島県市町村総合事務組合</t>
    <rPh sb="0" eb="4">
      <t>カゴシマケン</t>
    </rPh>
    <rPh sb="4" eb="7">
      <t>シチョウソン</t>
    </rPh>
    <rPh sb="7" eb="9">
      <t>ソウゴウ</t>
    </rPh>
    <rPh sb="9" eb="13">
      <t>ジムクミアイ</t>
    </rPh>
    <phoneticPr fontId="2"/>
  </si>
  <si>
    <t>いちき串木野市・日置市衛生処理組合</t>
    <rPh sb="3" eb="7">
      <t>クシキノシ</t>
    </rPh>
    <rPh sb="8" eb="11">
      <t>ヒオキシ</t>
    </rPh>
    <rPh sb="11" eb="17">
      <t>エイセイショリクミアイ</t>
    </rPh>
    <phoneticPr fontId="2"/>
  </si>
  <si>
    <t>南薩地区衛生管理組合</t>
    <rPh sb="0" eb="4">
      <t>ナンサツチク</t>
    </rPh>
    <rPh sb="4" eb="6">
      <t>エイセイ</t>
    </rPh>
    <rPh sb="6" eb="10">
      <t>カンリクミアイ</t>
    </rPh>
    <phoneticPr fontId="2"/>
  </si>
  <si>
    <t>鹿児島県後期高齢者医療広域連合（一般会計）</t>
    <rPh sb="0" eb="4">
      <t>カゴシマケン</t>
    </rPh>
    <rPh sb="4" eb="9">
      <t>コウキコウレイシャ</t>
    </rPh>
    <rPh sb="9" eb="11">
      <t>イリョウ</t>
    </rPh>
    <rPh sb="11" eb="13">
      <t>コウイキ</t>
    </rPh>
    <rPh sb="13" eb="15">
      <t>レンゴウ</t>
    </rPh>
    <rPh sb="16" eb="20">
      <t>イッパンカイケイ</t>
    </rPh>
    <phoneticPr fontId="2"/>
  </si>
  <si>
    <t>鹿児島県後期高齢者医療広域連合（後期高齢者医療特別会計）</t>
    <rPh sb="16" eb="21">
      <t>コウキコウレイシャ</t>
    </rPh>
    <rPh sb="21" eb="23">
      <t>イリョウ</t>
    </rPh>
    <rPh sb="23" eb="25">
      <t>トクベツ</t>
    </rPh>
    <rPh sb="25" eb="27">
      <t>カイケイ</t>
    </rPh>
    <phoneticPr fontId="2"/>
  </si>
  <si>
    <t>日置市農業公社</t>
    <rPh sb="0" eb="3">
      <t>ヒオキシ</t>
    </rPh>
    <rPh sb="3" eb="5">
      <t>ノウギョウ</t>
    </rPh>
    <rPh sb="5" eb="7">
      <t>コウシャ</t>
    </rPh>
    <phoneticPr fontId="2"/>
  </si>
  <si>
    <t>日置市土地開発公社</t>
    <rPh sb="0" eb="3">
      <t>ヒオキシ</t>
    </rPh>
    <rPh sb="3" eb="5">
      <t>トチ</t>
    </rPh>
    <rPh sb="5" eb="7">
      <t>カイハツ</t>
    </rPh>
    <rPh sb="7" eb="9">
      <t>コウシャ</t>
    </rPh>
    <phoneticPr fontId="2"/>
  </si>
  <si>
    <t>日置市施設整備基金</t>
    <rPh sb="0" eb="2">
      <t>ヒオキ</t>
    </rPh>
    <rPh sb="2" eb="3">
      <t>シ</t>
    </rPh>
    <rPh sb="3" eb="5">
      <t>シセツ</t>
    </rPh>
    <rPh sb="5" eb="7">
      <t>セイビ</t>
    </rPh>
    <rPh sb="7" eb="9">
      <t>キキン</t>
    </rPh>
    <phoneticPr fontId="5"/>
  </si>
  <si>
    <t>日置市地域づくり推進基金</t>
    <rPh sb="0" eb="2">
      <t>ヒオキ</t>
    </rPh>
    <rPh sb="2" eb="3">
      <t>シ</t>
    </rPh>
    <rPh sb="3" eb="5">
      <t>チイキ</t>
    </rPh>
    <rPh sb="8" eb="10">
      <t>スイシン</t>
    </rPh>
    <rPh sb="10" eb="12">
      <t>キキン</t>
    </rPh>
    <phoneticPr fontId="2"/>
  </si>
  <si>
    <t>日置市まちづくり応援基金</t>
    <rPh sb="0" eb="2">
      <t>ヒオキ</t>
    </rPh>
    <rPh sb="2" eb="3">
      <t>シ</t>
    </rPh>
    <rPh sb="8" eb="10">
      <t>オウエン</t>
    </rPh>
    <rPh sb="10" eb="12">
      <t>キキン</t>
    </rPh>
    <phoneticPr fontId="2"/>
  </si>
  <si>
    <t>日置市人材育成研修基金</t>
    <rPh sb="0" eb="2">
      <t>ヒオキ</t>
    </rPh>
    <rPh sb="2" eb="3">
      <t>シ</t>
    </rPh>
    <rPh sb="3" eb="5">
      <t>ジンザイ</t>
    </rPh>
    <rPh sb="5" eb="7">
      <t>イクセイ</t>
    </rPh>
    <rPh sb="7" eb="9">
      <t>ケンシュウ</t>
    </rPh>
    <rPh sb="9" eb="11">
      <t>キキン</t>
    </rPh>
    <phoneticPr fontId="2"/>
  </si>
  <si>
    <t>日置市中山間ふるさと・水と土保全基金</t>
    <rPh sb="0" eb="3">
      <t>ヒシ</t>
    </rPh>
    <rPh sb="3" eb="6">
      <t>チュウサンカン</t>
    </rPh>
    <rPh sb="11" eb="12">
      <t>ミズ</t>
    </rPh>
    <rPh sb="13" eb="14">
      <t>ツチ</t>
    </rPh>
    <rPh sb="14" eb="16">
      <t>ホゼン</t>
    </rPh>
    <rPh sb="16" eb="1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</si>
</sst>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71279</c:v>
                </c:pt>
                <c:pt idx="2">
                  <c:v>74994</c:v>
                </c:pt>
                <c:pt idx="3">
                  <c:v>71849</c:v>
                </c:pt>
                <c:pt idx="4">
                  <c:v>82962</c:v>
                </c:pt>
              </c:numCache>
            </c:numRef>
          </c:val>
          <c:smooth val="0"/>
          <c:extLst>
            <c:ext xmlns:c16="http://schemas.microsoft.com/office/drawing/2014/chart" uri="{C3380CC4-5D6E-409C-BE32-E72D297353CC}">
              <c16:uniqueId val="{00000000-2EE1-4DB1-B063-092C40C8F96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124896</c:v>
                </c:pt>
                <c:pt idx="1">
                  <c:v>91006</c:v>
                </c:pt>
                <c:pt idx="2">
                  <c:v>75736</c:v>
                </c:pt>
                <c:pt idx="3">
                  <c:v>66743</c:v>
                </c:pt>
                <c:pt idx="4">
                  <c:v>76216</c:v>
                </c:pt>
              </c:numCache>
            </c:numRef>
          </c:val>
          <c:smooth val="0"/>
          <c:extLst>
            <c:ext xmlns:c16="http://schemas.microsoft.com/office/drawing/2014/chart" uri="{C3380CC4-5D6E-409C-BE32-E72D297353CC}">
              <c16:uniqueId val="{00000001-2EE1-4DB1-B063-092C40C8F96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6.03</c:v>
                </c:pt>
                <c:pt idx="1">
                  <c:v>7.99</c:v>
                </c:pt>
                <c:pt idx="2">
                  <c:v>7.73</c:v>
                </c:pt>
                <c:pt idx="3">
                  <c:v>6.76</c:v>
                </c:pt>
                <c:pt idx="4">
                  <c:v>6.45</c:v>
                </c:pt>
              </c:numCache>
            </c:numRef>
          </c:val>
          <c:extLst>
            <c:ext xmlns:c16="http://schemas.microsoft.com/office/drawing/2014/chart" uri="{C3380CC4-5D6E-409C-BE32-E72D297353CC}">
              <c16:uniqueId val="{00000000-C692-4F76-A0F8-50E79144702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17.489999999999998</c:v>
                </c:pt>
                <c:pt idx="1">
                  <c:v>23.37</c:v>
                </c:pt>
                <c:pt idx="2">
                  <c:v>27.97</c:v>
                </c:pt>
                <c:pt idx="3">
                  <c:v>28.84</c:v>
                </c:pt>
                <c:pt idx="4">
                  <c:v>30.41</c:v>
                </c:pt>
              </c:numCache>
            </c:numRef>
          </c:val>
          <c:extLst>
            <c:ext xmlns:c16="http://schemas.microsoft.com/office/drawing/2014/chart" uri="{C3380CC4-5D6E-409C-BE32-E72D297353CC}">
              <c16:uniqueId val="{00000001-C692-4F76-A0F8-50E79144702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-4.99</c:v>
                </c:pt>
                <c:pt idx="1">
                  <c:v>5.97</c:v>
                </c:pt>
                <c:pt idx="2">
                  <c:v>-0.37</c:v>
                </c:pt>
                <c:pt idx="3">
                  <c:v>-3.41</c:v>
                </c:pt>
                <c:pt idx="4">
                  <c:v>-1.1499999999999999</c:v>
                </c:pt>
              </c:numCache>
            </c:numRef>
          </c:val>
          <c:smooth val="0"/>
          <c:extLst>
            <c:ext xmlns:c16="http://schemas.microsoft.com/office/drawing/2014/chart" uri="{C3380CC4-5D6E-409C-BE32-E72D297353CC}">
              <c16:uniqueId val="{00000002-C692-4F76-A0F8-50E79144702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D4A-40F0-9D66-69CF43FD86A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D4A-40F0-9D66-69CF43FD86A0}"/>
            </c:ext>
          </c:extLst>
        </c:ser>
        <c:ser>
          <c:idx val="2"/>
          <c:order val="2"/>
          <c:tx>
            <c:strRef>
              <c:f>データシート!$A$29</c:f>
              <c:strCache>
                <c:ptCount val="1"/>
                <c:pt idx="0">
                  <c:v>健康交流館事業特別会計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D4A-40F0-9D66-69CF43FD86A0}"/>
            </c:ext>
          </c:extLst>
        </c:ser>
        <c:ser>
          <c:idx val="3"/>
          <c:order val="3"/>
          <c:tx>
            <c:strRef>
              <c:f>データシート!$A$30</c:f>
              <c:strCache>
                <c:ptCount val="1"/>
                <c:pt idx="0">
                  <c:v>温泉給湯事業特別会計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D4A-40F0-9D66-69CF43FD86A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4-0D4A-40F0-9D66-69CF43FD86A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1.07</c:v>
                </c:pt>
                <c:pt idx="2">
                  <c:v>#N/A</c:v>
                </c:pt>
                <c:pt idx="3">
                  <c:v>1.1499999999999999</c:v>
                </c:pt>
                <c:pt idx="4">
                  <c:v>#N/A</c:v>
                </c:pt>
                <c:pt idx="5">
                  <c:v>1.1299999999999999</c:v>
                </c:pt>
                <c:pt idx="6">
                  <c:v>#N/A</c:v>
                </c:pt>
                <c:pt idx="7">
                  <c:v>0.6</c:v>
                </c:pt>
                <c:pt idx="8">
                  <c:v>#N/A</c:v>
                </c:pt>
                <c:pt idx="9">
                  <c:v>0.02</c:v>
                </c:pt>
              </c:numCache>
            </c:numRef>
          </c:val>
          <c:extLst>
            <c:ext xmlns:c16="http://schemas.microsoft.com/office/drawing/2014/chart" uri="{C3380CC4-5D6E-409C-BE32-E72D297353CC}">
              <c16:uniqueId val="{00000005-0D4A-40F0-9D66-69CF43FD86A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1.31</c:v>
                </c:pt>
                <c:pt idx="2">
                  <c:v>#N/A</c:v>
                </c:pt>
                <c:pt idx="3">
                  <c:v>1.7</c:v>
                </c:pt>
                <c:pt idx="4">
                  <c:v>#N/A</c:v>
                </c:pt>
                <c:pt idx="5">
                  <c:v>2.29</c:v>
                </c:pt>
                <c:pt idx="6">
                  <c:v>#N/A</c:v>
                </c:pt>
                <c:pt idx="7">
                  <c:v>1.91</c:v>
                </c:pt>
                <c:pt idx="8">
                  <c:v>#N/A</c:v>
                </c:pt>
                <c:pt idx="9">
                  <c:v>1.77</c:v>
                </c:pt>
              </c:numCache>
            </c:numRef>
          </c:val>
          <c:extLst>
            <c:ext xmlns:c16="http://schemas.microsoft.com/office/drawing/2014/chart" uri="{C3380CC4-5D6E-409C-BE32-E72D297353CC}">
              <c16:uniqueId val="{00000006-0D4A-40F0-9D66-69CF43FD86A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6.02</c:v>
                </c:pt>
                <c:pt idx="2">
                  <c:v>#N/A</c:v>
                </c:pt>
                <c:pt idx="3">
                  <c:v>7.99</c:v>
                </c:pt>
                <c:pt idx="4">
                  <c:v>#N/A</c:v>
                </c:pt>
                <c:pt idx="5">
                  <c:v>7.72</c:v>
                </c:pt>
                <c:pt idx="6">
                  <c:v>#N/A</c:v>
                </c:pt>
                <c:pt idx="7">
                  <c:v>6.76</c:v>
                </c:pt>
                <c:pt idx="8">
                  <c:v>#N/A</c:v>
                </c:pt>
                <c:pt idx="9">
                  <c:v>6.44</c:v>
                </c:pt>
              </c:numCache>
            </c:numRef>
          </c:val>
          <c:extLst>
            <c:ext xmlns:c16="http://schemas.microsoft.com/office/drawing/2014/chart" uri="{C3380CC4-5D6E-409C-BE32-E72D297353CC}">
              <c16:uniqueId val="{00000007-0D4A-40F0-9D66-69CF43FD86A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2.4700000000000002</c:v>
                </c:pt>
                <c:pt idx="2">
                  <c:v>#N/A</c:v>
                </c:pt>
                <c:pt idx="3">
                  <c:v>3.57</c:v>
                </c:pt>
                <c:pt idx="4">
                  <c:v>#N/A</c:v>
                </c:pt>
                <c:pt idx="5">
                  <c:v>5.15</c:v>
                </c:pt>
                <c:pt idx="6">
                  <c:v>#N/A</c:v>
                </c:pt>
                <c:pt idx="7">
                  <c:v>6.14</c:v>
                </c:pt>
                <c:pt idx="8">
                  <c:v>#N/A</c:v>
                </c:pt>
                <c:pt idx="9">
                  <c:v>6.92</c:v>
                </c:pt>
              </c:numCache>
            </c:numRef>
          </c:val>
          <c:extLst>
            <c:ext xmlns:c16="http://schemas.microsoft.com/office/drawing/2014/chart" uri="{C3380CC4-5D6E-409C-BE32-E72D297353CC}">
              <c16:uniqueId val="{00000008-0D4A-40F0-9D66-69CF43FD86A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13.32</c:v>
                </c:pt>
                <c:pt idx="2">
                  <c:v>#N/A</c:v>
                </c:pt>
                <c:pt idx="3">
                  <c:v>12.53</c:v>
                </c:pt>
                <c:pt idx="4">
                  <c:v>#N/A</c:v>
                </c:pt>
                <c:pt idx="5">
                  <c:v>13.05</c:v>
                </c:pt>
                <c:pt idx="6">
                  <c:v>#N/A</c:v>
                </c:pt>
                <c:pt idx="7">
                  <c:v>13.01</c:v>
                </c:pt>
                <c:pt idx="8">
                  <c:v>#N/A</c:v>
                </c:pt>
                <c:pt idx="9">
                  <c:v>11.52</c:v>
                </c:pt>
              </c:numCache>
            </c:numRef>
          </c:val>
          <c:extLst>
            <c:ext xmlns:c16="http://schemas.microsoft.com/office/drawing/2014/chart" uri="{C3380CC4-5D6E-409C-BE32-E72D297353CC}">
              <c16:uniqueId val="{00000009-0D4A-40F0-9D66-69CF43FD86A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2442</c:v>
                </c:pt>
                <c:pt idx="5">
                  <c:v>2453</c:v>
                </c:pt>
                <c:pt idx="8">
                  <c:v>2480</c:v>
                </c:pt>
                <c:pt idx="11">
                  <c:v>2548</c:v>
                </c:pt>
                <c:pt idx="14">
                  <c:v>2552</c:v>
                </c:pt>
              </c:numCache>
            </c:numRef>
          </c:val>
          <c:extLst>
            <c:ext xmlns:c16="http://schemas.microsoft.com/office/drawing/2014/chart" uri="{C3380CC4-5D6E-409C-BE32-E72D297353CC}">
              <c16:uniqueId val="{00000000-C28C-4C76-98E7-770F113E9CE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28C-4C76-98E7-770F113E9CE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0</c:v>
                </c:pt>
                <c:pt idx="9">
                  <c:v>1</c:v>
                </c:pt>
                <c:pt idx="12">
                  <c:v>2</c:v>
                </c:pt>
              </c:numCache>
            </c:numRef>
          </c:val>
          <c:extLst>
            <c:ext xmlns:c16="http://schemas.microsoft.com/office/drawing/2014/chart" uri="{C3380CC4-5D6E-409C-BE32-E72D297353CC}">
              <c16:uniqueId val="{00000002-C28C-4C76-98E7-770F113E9CE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28C-4C76-98E7-770F113E9CE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329</c:v>
                </c:pt>
                <c:pt idx="3">
                  <c:v>265</c:v>
                </c:pt>
                <c:pt idx="6">
                  <c:v>253</c:v>
                </c:pt>
                <c:pt idx="9">
                  <c:v>247</c:v>
                </c:pt>
                <c:pt idx="12">
                  <c:v>258</c:v>
                </c:pt>
              </c:numCache>
            </c:numRef>
          </c:val>
          <c:extLst>
            <c:ext xmlns:c16="http://schemas.microsoft.com/office/drawing/2014/chart" uri="{C3380CC4-5D6E-409C-BE32-E72D297353CC}">
              <c16:uniqueId val="{00000004-C28C-4C76-98E7-770F113E9CE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28C-4C76-98E7-770F113E9CE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28C-4C76-98E7-770F113E9CE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3059</c:v>
                </c:pt>
                <c:pt idx="3">
                  <c:v>3165</c:v>
                </c:pt>
                <c:pt idx="6">
                  <c:v>3232</c:v>
                </c:pt>
                <c:pt idx="9">
                  <c:v>3391</c:v>
                </c:pt>
                <c:pt idx="12">
                  <c:v>3422</c:v>
                </c:pt>
              </c:numCache>
            </c:numRef>
          </c:val>
          <c:extLst>
            <c:ext xmlns:c16="http://schemas.microsoft.com/office/drawing/2014/chart" uri="{C3380CC4-5D6E-409C-BE32-E72D297353CC}">
              <c16:uniqueId val="{00000007-C28C-4C76-98E7-770F113E9CE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947</c:v>
                </c:pt>
                <c:pt idx="2">
                  <c:v>#N/A</c:v>
                </c:pt>
                <c:pt idx="3">
                  <c:v>#N/A</c:v>
                </c:pt>
                <c:pt idx="4">
                  <c:v>978</c:v>
                </c:pt>
                <c:pt idx="5">
                  <c:v>#N/A</c:v>
                </c:pt>
                <c:pt idx="6">
                  <c:v>#N/A</c:v>
                </c:pt>
                <c:pt idx="7">
                  <c:v>1005</c:v>
                </c:pt>
                <c:pt idx="8">
                  <c:v>#N/A</c:v>
                </c:pt>
                <c:pt idx="9">
                  <c:v>#N/A</c:v>
                </c:pt>
                <c:pt idx="10">
                  <c:v>1091</c:v>
                </c:pt>
                <c:pt idx="11">
                  <c:v>#N/A</c:v>
                </c:pt>
                <c:pt idx="12">
                  <c:v>#N/A</c:v>
                </c:pt>
                <c:pt idx="13">
                  <c:v>1130</c:v>
                </c:pt>
                <c:pt idx="14">
                  <c:v>#N/A</c:v>
                </c:pt>
              </c:numCache>
            </c:numRef>
          </c:val>
          <c:smooth val="0"/>
          <c:extLst>
            <c:ext xmlns:c16="http://schemas.microsoft.com/office/drawing/2014/chart" uri="{C3380CC4-5D6E-409C-BE32-E72D297353CC}">
              <c16:uniqueId val="{00000008-C28C-4C76-98E7-770F113E9CE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24906</c:v>
                </c:pt>
                <c:pt idx="5">
                  <c:v>24425</c:v>
                </c:pt>
                <c:pt idx="8">
                  <c:v>23492</c:v>
                </c:pt>
                <c:pt idx="11">
                  <c:v>23971</c:v>
                </c:pt>
                <c:pt idx="14">
                  <c:v>22949</c:v>
                </c:pt>
              </c:numCache>
            </c:numRef>
          </c:val>
          <c:extLst>
            <c:ext xmlns:c16="http://schemas.microsoft.com/office/drawing/2014/chart" uri="{C3380CC4-5D6E-409C-BE32-E72D297353CC}">
              <c16:uniqueId val="{00000000-A3BC-45C6-A3FD-A937CE27545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1082</c:v>
                </c:pt>
                <c:pt idx="5">
                  <c:v>975</c:v>
                </c:pt>
                <c:pt idx="8">
                  <c:v>875</c:v>
                </c:pt>
                <c:pt idx="11">
                  <c:v>774</c:v>
                </c:pt>
                <c:pt idx="14">
                  <c:v>673</c:v>
                </c:pt>
              </c:numCache>
            </c:numRef>
          </c:val>
          <c:extLst>
            <c:ext xmlns:c16="http://schemas.microsoft.com/office/drawing/2014/chart" uri="{C3380CC4-5D6E-409C-BE32-E72D297353CC}">
              <c16:uniqueId val="{00000001-A3BC-45C6-A3FD-A937CE27545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7638</c:v>
                </c:pt>
                <c:pt idx="5">
                  <c:v>9303</c:v>
                </c:pt>
                <c:pt idx="8">
                  <c:v>10643</c:v>
                </c:pt>
                <c:pt idx="11">
                  <c:v>11596</c:v>
                </c:pt>
                <c:pt idx="14">
                  <c:v>11837</c:v>
                </c:pt>
              </c:numCache>
            </c:numRef>
          </c:val>
          <c:extLst>
            <c:ext xmlns:c16="http://schemas.microsoft.com/office/drawing/2014/chart" uri="{C3380CC4-5D6E-409C-BE32-E72D297353CC}">
              <c16:uniqueId val="{00000002-A3BC-45C6-A3FD-A937CE27545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3BC-45C6-A3FD-A937CE27545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3BC-45C6-A3FD-A937CE27545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BC-45C6-A3FD-A937CE27545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3376</c:v>
                </c:pt>
                <c:pt idx="3">
                  <c:v>3336</c:v>
                </c:pt>
                <c:pt idx="6">
                  <c:v>3279</c:v>
                </c:pt>
                <c:pt idx="9">
                  <c:v>3227</c:v>
                </c:pt>
                <c:pt idx="12">
                  <c:v>3233</c:v>
                </c:pt>
              </c:numCache>
            </c:numRef>
          </c:val>
          <c:extLst>
            <c:ext xmlns:c16="http://schemas.microsoft.com/office/drawing/2014/chart" uri="{C3380CC4-5D6E-409C-BE32-E72D297353CC}">
              <c16:uniqueId val="{00000006-A3BC-45C6-A3FD-A937CE27545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3BC-45C6-A3FD-A937CE27545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1828</c:v>
                </c:pt>
                <c:pt idx="3">
                  <c:v>1964</c:v>
                </c:pt>
                <c:pt idx="6">
                  <c:v>2109</c:v>
                </c:pt>
                <c:pt idx="9">
                  <c:v>1817</c:v>
                </c:pt>
                <c:pt idx="12">
                  <c:v>1751</c:v>
                </c:pt>
              </c:numCache>
            </c:numRef>
          </c:val>
          <c:extLst>
            <c:ext xmlns:c16="http://schemas.microsoft.com/office/drawing/2014/chart" uri="{C3380CC4-5D6E-409C-BE32-E72D297353CC}">
              <c16:uniqueId val="{00000008-A3BC-45C6-A3FD-A937CE27545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3BC-45C6-A3FD-A937CE27545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32131</c:v>
                </c:pt>
                <c:pt idx="3">
                  <c:v>31554</c:v>
                </c:pt>
                <c:pt idx="6">
                  <c:v>30761</c:v>
                </c:pt>
                <c:pt idx="9">
                  <c:v>31318</c:v>
                </c:pt>
                <c:pt idx="12">
                  <c:v>30512</c:v>
                </c:pt>
              </c:numCache>
            </c:numRef>
          </c:val>
          <c:extLst>
            <c:ext xmlns:c16="http://schemas.microsoft.com/office/drawing/2014/chart" uri="{C3380CC4-5D6E-409C-BE32-E72D297353CC}">
              <c16:uniqueId val="{0000000A-A3BC-45C6-A3FD-A937CE27545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3709</c:v>
                </c:pt>
                <c:pt idx="2">
                  <c:v>#N/A</c:v>
                </c:pt>
                <c:pt idx="3">
                  <c:v>#N/A</c:v>
                </c:pt>
                <c:pt idx="4">
                  <c:v>2150</c:v>
                </c:pt>
                <c:pt idx="5">
                  <c:v>#N/A</c:v>
                </c:pt>
                <c:pt idx="6">
                  <c:v>#N/A</c:v>
                </c:pt>
                <c:pt idx="7">
                  <c:v>1140</c:v>
                </c:pt>
                <c:pt idx="8">
                  <c:v>#N/A</c:v>
                </c:pt>
                <c:pt idx="9">
                  <c:v>#N/A</c:v>
                </c:pt>
                <c:pt idx="10">
                  <c:v>21</c:v>
                </c:pt>
                <c:pt idx="11">
                  <c:v>#N/A</c:v>
                </c:pt>
                <c:pt idx="12">
                  <c:v>#N/A</c:v>
                </c:pt>
                <c:pt idx="13">
                  <c:v>37</c:v>
                </c:pt>
                <c:pt idx="14">
                  <c:v>#N/A</c:v>
                </c:pt>
              </c:numCache>
            </c:numRef>
          </c:val>
          <c:smooth val="0"/>
          <c:extLst>
            <c:ext xmlns:c16="http://schemas.microsoft.com/office/drawing/2014/chart" uri="{C3380CC4-5D6E-409C-BE32-E72D297353CC}">
              <c16:uniqueId val="{0000000B-A3BC-45C6-A3FD-A937CE27545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4132</c:v>
                </c:pt>
                <c:pt idx="1">
                  <c:v>4320</c:v>
                </c:pt>
                <c:pt idx="2">
                  <c:v>4677</c:v>
                </c:pt>
              </c:numCache>
            </c:numRef>
          </c:val>
          <c:extLst>
            <c:ext xmlns:c16="http://schemas.microsoft.com/office/drawing/2014/chart" uri="{C3380CC4-5D6E-409C-BE32-E72D297353CC}">
              <c16:uniqueId val="{00000000-A4D3-4BB6-A702-CEB70C9B097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1912</c:v>
                </c:pt>
                <c:pt idx="1">
                  <c:v>2224</c:v>
                </c:pt>
                <c:pt idx="2">
                  <c:v>2304</c:v>
                </c:pt>
              </c:numCache>
            </c:numRef>
          </c:val>
          <c:extLst>
            <c:ext xmlns:c16="http://schemas.microsoft.com/office/drawing/2014/chart" uri="{C3380CC4-5D6E-409C-BE32-E72D297353CC}">
              <c16:uniqueId val="{00000001-A4D3-4BB6-A702-CEB70C9B097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4575</c:v>
                </c:pt>
                <c:pt idx="1">
                  <c:v>4804</c:v>
                </c:pt>
                <c:pt idx="2">
                  <c:v>4499</c:v>
                </c:pt>
              </c:numCache>
            </c:numRef>
          </c:val>
          <c:extLst>
            <c:ext xmlns:c16="http://schemas.microsoft.com/office/drawing/2014/chart" uri="{C3380CC4-5D6E-409C-BE32-E72D297353CC}">
              <c16:uniqueId val="{00000002-A4D3-4BB6-A702-CEB70C9B097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公営企業債の元利償還金に対する繰入金</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前年度と比較し</a:t>
          </a:r>
          <a:r>
            <a:rPr kumimoji="1" lang="ja-JP" altLang="en-US" sz="1100">
              <a:solidFill>
                <a:schemeClr val="dk1"/>
              </a:solidFill>
              <a:effectLst/>
              <a:latin typeface="+mn-lt"/>
              <a:ea typeface="+mn-ea"/>
              <a:cs typeface="+mn-cs"/>
            </a:rPr>
            <a:t>て増加</a:t>
          </a:r>
          <a:r>
            <a:rPr kumimoji="1" lang="ja-JP" altLang="ja-JP" sz="1100">
              <a:solidFill>
                <a:schemeClr val="dk1"/>
              </a:solidFill>
              <a:effectLst/>
              <a:latin typeface="+mn-lt"/>
              <a:ea typeface="+mn-ea"/>
              <a:cs typeface="+mn-cs"/>
            </a:rPr>
            <a:t>している。地方債の元利償還金</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近年大規模事業が重なったことなどから増加</a:t>
          </a:r>
          <a:r>
            <a:rPr kumimoji="1" lang="ja-JP" altLang="en-US" sz="1100">
              <a:solidFill>
                <a:schemeClr val="dk1"/>
              </a:solidFill>
              <a:effectLst/>
              <a:latin typeface="+mn-lt"/>
              <a:ea typeface="+mn-ea"/>
              <a:cs typeface="+mn-cs"/>
            </a:rPr>
            <a:t>傾向にあり、</a:t>
          </a:r>
          <a:r>
            <a:rPr kumimoji="1" lang="ja-JP" altLang="ja-JP" sz="1100">
              <a:solidFill>
                <a:schemeClr val="dk1"/>
              </a:solidFill>
              <a:effectLst/>
              <a:latin typeface="+mn-lt"/>
              <a:ea typeface="+mn-ea"/>
              <a:cs typeface="+mn-cs"/>
            </a:rPr>
            <a:t>実質公債費比率の分子全体</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年々</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傾向で推移している。</a:t>
          </a:r>
          <a:endParaRPr lang="ja-JP" altLang="ja-JP" sz="1400">
            <a:effectLst/>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地方債の発行について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、財政計画等に基づき、緊急性や重要性のある事業を選択した上で必要最小限にとどめるなど計画的な地方債管理に努める</a:t>
          </a:r>
          <a:r>
            <a:rPr kumimoji="1" lang="ja-JP" altLang="en-US" sz="1100">
              <a:solidFill>
                <a:schemeClr val="dk1"/>
              </a:solidFill>
              <a:effectLst/>
              <a:latin typeface="+mn-lt"/>
              <a:ea typeface="+mn-ea"/>
              <a:cs typeface="+mn-cs"/>
            </a:rPr>
            <a:t>とともに、</a:t>
          </a:r>
          <a:r>
            <a:rPr kumimoji="1" lang="ja-JP" altLang="ja-JP" sz="1100">
              <a:solidFill>
                <a:schemeClr val="dk1"/>
              </a:solidFill>
              <a:effectLst/>
              <a:latin typeface="+mn-lt"/>
              <a:ea typeface="+mn-ea"/>
              <a:cs typeface="+mn-cs"/>
            </a:rPr>
            <a:t>過疎対策事業債や辺地対策事業債</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の交付税措置のある有利な地方債を活用し、実質公債費率の減少</a:t>
          </a:r>
          <a:r>
            <a:rPr kumimoji="1" lang="ja-JP" altLang="en-US" sz="1100">
              <a:solidFill>
                <a:schemeClr val="dk1"/>
              </a:solidFill>
              <a:effectLst/>
              <a:latin typeface="+mn-lt"/>
              <a:ea typeface="+mn-ea"/>
              <a:cs typeface="+mn-cs"/>
            </a:rPr>
            <a:t>に努める必要がある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定時償還方式により借入を行っているため、満期一括償還地方債の償還の財源として減債基金への積立を行っていない。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したが、地方債</a:t>
          </a:r>
          <a:r>
            <a:rPr kumimoji="1" lang="ja-JP" altLang="en-US" sz="1100">
              <a:solidFill>
                <a:schemeClr val="dk1"/>
              </a:solidFill>
              <a:effectLst/>
              <a:latin typeface="+mn-lt"/>
              <a:ea typeface="+mn-ea"/>
              <a:cs typeface="+mn-cs"/>
            </a:rPr>
            <a:t>の現在</a:t>
          </a:r>
          <a:r>
            <a:rPr kumimoji="1" lang="ja-JP" altLang="ja-JP" sz="1100">
              <a:solidFill>
                <a:schemeClr val="dk1"/>
              </a:solidFill>
              <a:effectLst/>
              <a:latin typeface="+mn-lt"/>
              <a:ea typeface="+mn-ea"/>
              <a:cs typeface="+mn-cs"/>
            </a:rPr>
            <a:t>高を含む将来負担額から差し引く</a:t>
          </a:r>
          <a:r>
            <a:rPr kumimoji="1" lang="ja-JP" altLang="en-US" sz="1100">
              <a:solidFill>
                <a:schemeClr val="dk1"/>
              </a:solidFill>
              <a:effectLst/>
              <a:latin typeface="+mn-lt"/>
              <a:ea typeface="+mn-ea"/>
              <a:cs typeface="+mn-cs"/>
            </a:rPr>
            <a:t>基準財政需要額算入見込額が減少したことなどから</a:t>
          </a:r>
          <a:r>
            <a:rPr kumimoji="1" lang="ja-JP" altLang="ja-JP" sz="1100">
              <a:solidFill>
                <a:schemeClr val="dk1"/>
              </a:solidFill>
              <a:effectLst/>
              <a:latin typeface="+mn-lt"/>
              <a:ea typeface="+mn-ea"/>
              <a:cs typeface="+mn-cs"/>
            </a:rPr>
            <a:t>、将来負担比率の分子全体としては、前年度と比較し</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将来世代に過度な負担を残さないよう、地方債の発行については、財政計画等に基づき、緊急性や重要性のある事業を選択した上で必要最小限にとどめるなど計画的な地方債管理に努める</a:t>
          </a:r>
          <a:r>
            <a:rPr kumimoji="1" lang="ja-JP" altLang="en-US" sz="1100">
              <a:solidFill>
                <a:schemeClr val="dk1"/>
              </a:solidFill>
              <a:effectLst/>
              <a:latin typeface="+mn-lt"/>
              <a:ea typeface="+mn-ea"/>
              <a:cs typeface="+mn-cs"/>
            </a:rPr>
            <a:t>とともに、</a:t>
          </a:r>
          <a:r>
            <a:rPr kumimoji="1" lang="ja-JP" altLang="ja-JP" sz="1100">
              <a:solidFill>
                <a:schemeClr val="dk1"/>
              </a:solidFill>
              <a:effectLst/>
              <a:latin typeface="+mn-lt"/>
              <a:ea typeface="+mn-ea"/>
              <a:cs typeface="+mn-cs"/>
            </a:rPr>
            <a:t>交付税措置のある有利な地方債</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活用</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、引き続き徹底した行財政改革を推進する</a:t>
          </a:r>
          <a:r>
            <a:rPr kumimoji="1" lang="ja-JP" altLang="en-US" sz="1100">
              <a:solidFill>
                <a:schemeClr val="dk1"/>
              </a:solidFill>
              <a:effectLst/>
              <a:latin typeface="+mn-lt"/>
              <a:ea typeface="+mn-ea"/>
              <a:cs typeface="+mn-cs"/>
            </a:rPr>
            <a:t>必要がある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鹿児島県日置市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11,480</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円となっており、前年度から</a:t>
          </a:r>
          <a:r>
            <a:rPr kumimoji="1" lang="en-US" altLang="ja-JP" sz="1100">
              <a:solidFill>
                <a:schemeClr val="dk1"/>
              </a:solidFill>
              <a:effectLst/>
              <a:latin typeface="+mn-lt"/>
              <a:ea typeface="+mn-ea"/>
              <a:cs typeface="+mn-cs"/>
            </a:rPr>
            <a:t>131</a:t>
          </a:r>
          <a:r>
            <a:rPr kumimoji="1" lang="ja-JP" altLang="ja-JP" sz="1100">
              <a:solidFill>
                <a:schemeClr val="dk1"/>
              </a:solidFill>
              <a:effectLst/>
              <a:latin typeface="+mn-lt"/>
              <a:ea typeface="+mn-ea"/>
              <a:cs typeface="+mn-cs"/>
            </a:rPr>
            <a:t>百万円の増加となっている。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主な要因としては、</a:t>
          </a:r>
          <a:r>
            <a:rPr kumimoji="1" lang="ja-JP" altLang="ja-JP" sz="1100">
              <a:solidFill>
                <a:schemeClr val="dk1"/>
              </a:solidFill>
              <a:effectLst/>
              <a:latin typeface="+mn-lt"/>
              <a:ea typeface="+mn-ea"/>
              <a:cs typeface="+mn-cs"/>
            </a:rPr>
            <a:t>歳入の不足を補うために財政調整基金を取り崩したことにより</a:t>
          </a:r>
          <a:r>
            <a:rPr kumimoji="1" lang="en-US" altLang="ja-JP" sz="1100">
              <a:solidFill>
                <a:schemeClr val="dk1"/>
              </a:solidFill>
              <a:effectLst/>
              <a:latin typeface="+mn-lt"/>
              <a:ea typeface="+mn-ea"/>
              <a:cs typeface="+mn-cs"/>
            </a:rPr>
            <a:t>162</a:t>
          </a:r>
          <a:r>
            <a:rPr kumimoji="1" lang="ja-JP" altLang="ja-JP" sz="1100">
              <a:solidFill>
                <a:schemeClr val="dk1"/>
              </a:solidFill>
              <a:effectLst/>
              <a:latin typeface="+mn-lt"/>
              <a:ea typeface="+mn-ea"/>
              <a:cs typeface="+mn-cs"/>
            </a:rPr>
            <a:t>百万円減少した一方で、財政調整基金で前年度決算剰余金積立金として</a:t>
          </a:r>
          <a:r>
            <a:rPr kumimoji="1" lang="en-US" altLang="ja-JP" sz="1100">
              <a:solidFill>
                <a:schemeClr val="dk1"/>
              </a:solidFill>
              <a:effectLst/>
              <a:latin typeface="+mn-lt"/>
              <a:ea typeface="+mn-ea"/>
              <a:cs typeface="+mn-cs"/>
            </a:rPr>
            <a:t>508</a:t>
          </a:r>
          <a:r>
            <a:rPr kumimoji="1" lang="ja-JP" altLang="ja-JP" sz="1100">
              <a:solidFill>
                <a:schemeClr val="dk1"/>
              </a:solidFill>
              <a:effectLst/>
              <a:latin typeface="+mn-lt"/>
              <a:ea typeface="+mn-ea"/>
              <a:cs typeface="+mn-cs"/>
            </a:rPr>
            <a:t>百万円を積み立てたこと、減債基金で将来の地方債の償還のために</a:t>
          </a:r>
          <a:r>
            <a:rPr kumimoji="1" lang="en-US" altLang="ja-JP" sz="1100">
              <a:solidFill>
                <a:schemeClr val="dk1"/>
              </a:solidFill>
              <a:effectLst/>
              <a:latin typeface="+mn-lt"/>
              <a:ea typeface="+mn-ea"/>
              <a:cs typeface="+mn-cs"/>
            </a:rPr>
            <a:t>79</a:t>
          </a:r>
          <a:r>
            <a:rPr kumimoji="1" lang="ja-JP" altLang="ja-JP" sz="1100">
              <a:solidFill>
                <a:schemeClr val="dk1"/>
              </a:solidFill>
              <a:effectLst/>
              <a:latin typeface="+mn-lt"/>
              <a:ea typeface="+mn-ea"/>
              <a:cs typeface="+mn-cs"/>
            </a:rPr>
            <a:t>百万円を積み立てたこと、施設整備基金で将来の施設整備のために</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百万円を積み立てたことが</a:t>
          </a:r>
          <a:r>
            <a:rPr kumimoji="1" lang="ja-JP" altLang="en-US" sz="1100">
              <a:solidFill>
                <a:schemeClr val="dk1"/>
              </a:solidFill>
              <a:effectLst/>
              <a:latin typeface="+mn-lt"/>
              <a:ea typeface="+mn-ea"/>
              <a:cs typeface="+mn-cs"/>
            </a:rPr>
            <a:t>挙げられる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・公共施設等の老朽化対策等に</a:t>
          </a:r>
          <a:r>
            <a:rPr kumimoji="1" lang="ja-JP" altLang="en-US" sz="1100">
              <a:solidFill>
                <a:schemeClr val="dk1"/>
              </a:solidFill>
              <a:effectLst/>
              <a:latin typeface="+mn-lt"/>
              <a:ea typeface="+mn-ea"/>
              <a:cs typeface="+mn-cs"/>
            </a:rPr>
            <a:t>係る</a:t>
          </a:r>
          <a:r>
            <a:rPr kumimoji="1" lang="ja-JP" altLang="ja-JP" sz="1100">
              <a:solidFill>
                <a:schemeClr val="dk1"/>
              </a:solidFill>
              <a:effectLst/>
              <a:latin typeface="+mn-lt"/>
              <a:ea typeface="+mn-ea"/>
              <a:cs typeface="+mn-cs"/>
            </a:rPr>
            <a:t>経費や大規模事業等の借入に伴う償還額の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による財政調整基金や施設整備基金等の減少に伴い、基金全体としては</a:t>
          </a:r>
          <a:r>
            <a:rPr kumimoji="1" lang="ja-JP" altLang="en-US" sz="1100">
              <a:solidFill>
                <a:schemeClr val="dk1"/>
              </a:solidFill>
              <a:effectLst/>
              <a:latin typeface="+mn-lt"/>
              <a:ea typeface="+mn-ea"/>
              <a:cs typeface="+mn-cs"/>
            </a:rPr>
            <a:t>減少していくことが見込まれるが、取崩しだけでなく、</a:t>
          </a:r>
          <a:r>
            <a:rPr kumimoji="1" lang="ja-JP" altLang="ja-JP" sz="1100">
              <a:solidFill>
                <a:schemeClr val="dk1"/>
              </a:solidFill>
              <a:effectLst/>
              <a:latin typeface="+mn-lt"/>
              <a:ea typeface="+mn-ea"/>
              <a:cs typeface="+mn-cs"/>
            </a:rPr>
            <a:t>可能な範囲で積立</a:t>
          </a:r>
          <a:r>
            <a:rPr kumimoji="1" lang="ja-JP" altLang="en-US" sz="1100">
              <a:solidFill>
                <a:schemeClr val="dk1"/>
              </a:solidFill>
              <a:effectLst/>
              <a:latin typeface="+mn-lt"/>
              <a:ea typeface="+mn-ea"/>
              <a:cs typeface="+mn-cs"/>
            </a:rPr>
            <a:t>を行いながら運用していく。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・施設整備基金：市の大規模な施設整備事業に要する経費の財源に充てる。</a:t>
          </a:r>
          <a:endParaRPr lang="ja-JP" altLang="ja-JP" sz="1400">
            <a:effectLst/>
          </a:endParaRPr>
        </a:p>
        <a:p>
          <a:r>
            <a:rPr kumimoji="1" lang="ja-JP" altLang="ja-JP" sz="1100">
              <a:solidFill>
                <a:schemeClr val="dk1"/>
              </a:solidFill>
              <a:effectLst/>
              <a:latin typeface="+mn-lt"/>
              <a:ea typeface="+mn-ea"/>
              <a:cs typeface="+mn-cs"/>
            </a:rPr>
            <a:t>・地域づくり推進基金：魅力と活力あるまちづくりの振興及び地域の特性を活かした産業の振興に寄与する地域づくりを長期的かつ安定的に推進する事業に要する経費の財源に充てる。</a:t>
          </a:r>
          <a:endParaRPr lang="ja-JP" altLang="ja-JP" sz="1400">
            <a:effectLst/>
          </a:endParaRPr>
        </a:p>
        <a:p>
          <a:r>
            <a:rPr kumimoji="1" lang="ja-JP" altLang="ja-JP" sz="1100">
              <a:solidFill>
                <a:schemeClr val="dk1"/>
              </a:solidFill>
              <a:effectLst/>
              <a:latin typeface="+mn-lt"/>
              <a:ea typeface="+mn-ea"/>
              <a:cs typeface="+mn-cs"/>
            </a:rPr>
            <a:t>・まちづくり応援基金：日置市を応援しようとする個人又は団体から受納した寄附金を適正に管理し、活力あるまちづくりに資する事業の財源に充てる。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・施設整備基金：将来の施設整備のために積立を行ったことなどから、</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百万円の増加となった。</a:t>
          </a:r>
          <a:endParaRPr lang="ja-JP" altLang="ja-JP" sz="1400">
            <a:effectLst/>
          </a:endParaRPr>
        </a:p>
        <a:p>
          <a:r>
            <a:rPr kumimoji="1" lang="ja-JP" altLang="ja-JP" sz="1100">
              <a:solidFill>
                <a:schemeClr val="dk1"/>
              </a:solidFill>
              <a:effectLst/>
              <a:latin typeface="+mn-lt"/>
              <a:ea typeface="+mn-ea"/>
              <a:cs typeface="+mn-cs"/>
            </a:rPr>
            <a:t>・地域づくり推進基金：合併特例債を活用し</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積立</a:t>
          </a:r>
          <a:r>
            <a:rPr kumimoji="1" lang="ja-JP" altLang="en-US" sz="1100">
              <a:solidFill>
                <a:schemeClr val="dk1"/>
              </a:solidFill>
              <a:effectLst/>
              <a:latin typeface="+mn-lt"/>
              <a:ea typeface="+mn-ea"/>
              <a:cs typeface="+mn-cs"/>
            </a:rPr>
            <a:t>を行った</a:t>
          </a:r>
          <a:r>
            <a:rPr kumimoji="1" lang="ja-JP" altLang="ja-JP" sz="1100">
              <a:solidFill>
                <a:schemeClr val="dk1"/>
              </a:solidFill>
              <a:effectLst/>
              <a:latin typeface="+mn-lt"/>
              <a:ea typeface="+mn-ea"/>
              <a:cs typeface="+mn-cs"/>
            </a:rPr>
            <a:t>一方で、定住促進事業や自治会等交付金事業等への財源として</a:t>
          </a:r>
          <a:r>
            <a:rPr kumimoji="1" lang="ja-JP" altLang="en-US" sz="1100">
              <a:solidFill>
                <a:schemeClr val="dk1"/>
              </a:solidFill>
              <a:effectLst/>
              <a:latin typeface="+mn-lt"/>
              <a:ea typeface="+mn-ea"/>
              <a:cs typeface="+mn-cs"/>
            </a:rPr>
            <a:t>取崩し</a:t>
          </a:r>
          <a:r>
            <a:rPr kumimoji="1" lang="ja-JP" altLang="ja-JP" sz="1100">
              <a:solidFill>
                <a:schemeClr val="dk1"/>
              </a:solidFill>
              <a:effectLst/>
              <a:latin typeface="+mn-lt"/>
              <a:ea typeface="+mn-ea"/>
              <a:cs typeface="+mn-cs"/>
            </a:rPr>
            <a:t>を行ったことなどから、</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百万円の減少となった。</a:t>
          </a:r>
          <a:endParaRPr lang="ja-JP" altLang="ja-JP" sz="1400">
            <a:effectLst/>
          </a:endParaRPr>
        </a:p>
        <a:p>
          <a:r>
            <a:rPr kumimoji="1" lang="ja-JP" altLang="ja-JP" sz="1100">
              <a:solidFill>
                <a:schemeClr val="dk1"/>
              </a:solidFill>
              <a:effectLst/>
              <a:latin typeface="+mn-lt"/>
              <a:ea typeface="+mn-ea"/>
              <a:cs typeface="+mn-cs"/>
            </a:rPr>
            <a:t>・まちづくり応援基金：前年度と比較して、</a:t>
          </a:r>
          <a:r>
            <a:rPr kumimoji="1" lang="ja-JP" altLang="en-US" sz="1100">
              <a:solidFill>
                <a:schemeClr val="dk1"/>
              </a:solidFill>
              <a:effectLst/>
              <a:latin typeface="+mn-lt"/>
              <a:ea typeface="+mn-ea"/>
              <a:cs typeface="+mn-cs"/>
            </a:rPr>
            <a:t>ふるさと納税の寄附金額が減少したことなどから、</a:t>
          </a:r>
          <a:r>
            <a:rPr kumimoji="1" lang="en-US" altLang="ja-JP" sz="1100">
              <a:solidFill>
                <a:schemeClr val="dk1"/>
              </a:solidFill>
              <a:effectLst/>
              <a:latin typeface="+mn-lt"/>
              <a:ea typeface="+mn-ea"/>
              <a:cs typeface="+mn-cs"/>
            </a:rPr>
            <a:t>255</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・施設整備基金：公共施設等の老朽化対策等の財源として充当予定。</a:t>
          </a:r>
          <a:endParaRPr lang="ja-JP" altLang="ja-JP" sz="1400">
            <a:effectLst/>
          </a:endParaRPr>
        </a:p>
        <a:p>
          <a:r>
            <a:rPr kumimoji="1" lang="ja-JP" altLang="ja-JP" sz="1100">
              <a:solidFill>
                <a:schemeClr val="dk1"/>
              </a:solidFill>
              <a:effectLst/>
              <a:latin typeface="+mn-lt"/>
              <a:ea typeface="+mn-ea"/>
              <a:cs typeface="+mn-cs"/>
            </a:rPr>
            <a:t>・地域づくり推進基金：まちづくり計画に基づき、事業への充当や積立を行う。</a:t>
          </a:r>
          <a:endParaRPr lang="ja-JP" altLang="ja-JP" sz="1400">
            <a:effectLst/>
          </a:endParaRPr>
        </a:p>
        <a:p>
          <a:r>
            <a:rPr kumimoji="1" lang="ja-JP" altLang="ja-JP" sz="1100">
              <a:solidFill>
                <a:schemeClr val="dk1"/>
              </a:solidFill>
              <a:effectLst/>
              <a:latin typeface="+mn-lt"/>
              <a:ea typeface="+mn-ea"/>
              <a:cs typeface="+mn-cs"/>
            </a:rPr>
            <a:t>・まちづくり応援基金：寄附者の意向等を</a:t>
          </a:r>
          <a:r>
            <a:rPr kumimoji="1" lang="ja-JP" altLang="en-US" sz="1100">
              <a:solidFill>
                <a:schemeClr val="dk1"/>
              </a:solidFill>
              <a:effectLst/>
              <a:latin typeface="+mn-lt"/>
              <a:ea typeface="+mn-ea"/>
              <a:cs typeface="+mn-cs"/>
            </a:rPr>
            <a:t>考慮し</a:t>
          </a:r>
          <a:r>
            <a:rPr kumimoji="1" lang="ja-JP" altLang="ja-JP" sz="1100">
              <a:solidFill>
                <a:schemeClr val="dk1"/>
              </a:solidFill>
              <a:effectLst/>
              <a:latin typeface="+mn-lt"/>
              <a:ea typeface="+mn-ea"/>
              <a:cs typeface="+mn-cs"/>
            </a:rPr>
            <a:t>、事業への充当や積立を行う。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4,677</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となっており、前年</a:t>
          </a:r>
          <a:r>
            <a:rPr kumimoji="1" lang="ja-JP" altLang="en-US" sz="1100">
              <a:solidFill>
                <a:schemeClr val="dk1"/>
              </a:solidFill>
              <a:effectLst/>
              <a:latin typeface="+mn-lt"/>
              <a:ea typeface="+mn-ea"/>
              <a:cs typeface="+mn-cs"/>
            </a:rPr>
            <a:t>度</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357</a:t>
          </a:r>
          <a:r>
            <a:rPr kumimoji="1" lang="ja-JP" altLang="ja-JP" sz="1100">
              <a:solidFill>
                <a:schemeClr val="dk1"/>
              </a:solidFill>
              <a:effectLst/>
              <a:latin typeface="+mn-lt"/>
              <a:ea typeface="+mn-ea"/>
              <a:cs typeface="+mn-cs"/>
            </a:rPr>
            <a:t>百万円の増加となっている。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主な要因としては、</a:t>
          </a:r>
          <a:r>
            <a:rPr kumimoji="1" lang="ja-JP" altLang="ja-JP" sz="1100">
              <a:solidFill>
                <a:schemeClr val="dk1"/>
              </a:solidFill>
              <a:effectLst/>
              <a:latin typeface="+mn-lt"/>
              <a:ea typeface="+mn-ea"/>
              <a:cs typeface="+mn-cs"/>
            </a:rPr>
            <a:t>歳入の不足を補うために財政調整基金を</a:t>
          </a:r>
          <a:r>
            <a:rPr kumimoji="1" lang="en-US" altLang="ja-JP" sz="1100">
              <a:solidFill>
                <a:schemeClr val="dk1"/>
              </a:solidFill>
              <a:effectLst/>
              <a:latin typeface="+mn-lt"/>
              <a:ea typeface="+mn-ea"/>
              <a:cs typeface="+mn-cs"/>
            </a:rPr>
            <a:t>162</a:t>
          </a:r>
          <a:r>
            <a:rPr kumimoji="1" lang="ja-JP" altLang="ja-JP" sz="1100">
              <a:solidFill>
                <a:schemeClr val="dk1"/>
              </a:solidFill>
              <a:effectLst/>
              <a:latin typeface="+mn-lt"/>
              <a:ea typeface="+mn-ea"/>
              <a:cs typeface="+mn-cs"/>
            </a:rPr>
            <a:t>百万円取り崩したものの、前年度決算剰余金積立金として</a:t>
          </a:r>
          <a:r>
            <a:rPr kumimoji="1" lang="en-US" altLang="ja-JP" sz="1100">
              <a:solidFill>
                <a:schemeClr val="dk1"/>
              </a:solidFill>
              <a:effectLst/>
              <a:latin typeface="+mn-lt"/>
              <a:ea typeface="+mn-ea"/>
              <a:cs typeface="+mn-cs"/>
            </a:rPr>
            <a:t>508</a:t>
          </a:r>
          <a:r>
            <a:rPr kumimoji="1" lang="ja-JP" altLang="ja-JP" sz="1100">
              <a:solidFill>
                <a:schemeClr val="dk1"/>
              </a:solidFill>
              <a:effectLst/>
              <a:latin typeface="+mn-lt"/>
              <a:ea typeface="+mn-ea"/>
              <a:cs typeface="+mn-cs"/>
            </a:rPr>
            <a:t>百万円を積み立てたこと</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・大規模災害の発生など不測の事態に備えるため、これまで同様、予算編成や予算執行における効率化</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徹底</a:t>
          </a:r>
          <a:r>
            <a:rPr kumimoji="1" lang="ja-JP" altLang="en-US" sz="1100">
              <a:solidFill>
                <a:schemeClr val="dk1"/>
              </a:solidFill>
              <a:effectLst/>
              <a:latin typeface="+mn-lt"/>
              <a:ea typeface="+mn-ea"/>
              <a:cs typeface="+mn-cs"/>
            </a:rPr>
            <a:t>するとともに</a:t>
          </a:r>
          <a:r>
            <a:rPr kumimoji="1" lang="ja-JP" altLang="ja-JP" sz="1100">
              <a:solidFill>
                <a:schemeClr val="dk1"/>
              </a:solidFill>
              <a:effectLst/>
              <a:latin typeface="+mn-lt"/>
              <a:ea typeface="+mn-ea"/>
              <a:cs typeface="+mn-cs"/>
            </a:rPr>
            <a:t>、本市が実施している収支改善の取組を着実に進め、財政調整基金の残高</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a:t>
          </a:r>
          <a:r>
            <a:rPr kumimoji="1" lang="ja-JP" altLang="en-US" sz="1100">
              <a:solidFill>
                <a:schemeClr val="dk1"/>
              </a:solidFill>
              <a:effectLst/>
              <a:latin typeface="+mn-lt"/>
              <a:ea typeface="+mn-ea"/>
              <a:cs typeface="+mn-cs"/>
            </a:rPr>
            <a:t>確保</a:t>
          </a:r>
          <a:r>
            <a:rPr kumimoji="1" lang="ja-JP" altLang="ja-JP" sz="1100">
              <a:solidFill>
                <a:schemeClr val="dk1"/>
              </a:solidFill>
              <a:effectLst/>
              <a:latin typeface="+mn-lt"/>
              <a:ea typeface="+mn-ea"/>
              <a:cs typeface="+mn-cs"/>
            </a:rPr>
            <a:t>するよう努める。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2,304</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円となっており、前年度から</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百万円の増加となっている。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主な要因としては、元利償還金が増加傾向にある中においても</a:t>
          </a:r>
          <a:r>
            <a:rPr kumimoji="1" lang="ja-JP" altLang="ja-JP" sz="1100">
              <a:solidFill>
                <a:schemeClr val="dk1"/>
              </a:solidFill>
              <a:effectLst/>
              <a:latin typeface="+mn-lt"/>
              <a:ea typeface="+mn-ea"/>
              <a:cs typeface="+mn-cs"/>
            </a:rPr>
            <a:t>、決算状況を踏まえ</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可能な範囲で</a:t>
          </a:r>
          <a:r>
            <a:rPr kumimoji="1" lang="ja-JP" altLang="en-US" sz="1100">
              <a:solidFill>
                <a:schemeClr val="dk1"/>
              </a:solidFill>
              <a:effectLst/>
              <a:latin typeface="+mn-lt"/>
              <a:ea typeface="+mn-ea"/>
              <a:cs typeface="+mn-cs"/>
            </a:rPr>
            <a:t>基金への</a:t>
          </a:r>
          <a:r>
            <a:rPr kumimoji="1" lang="ja-JP" altLang="ja-JP" sz="1100">
              <a:solidFill>
                <a:schemeClr val="dk1"/>
              </a:solidFill>
              <a:effectLst/>
              <a:latin typeface="+mn-lt"/>
              <a:ea typeface="+mn-ea"/>
              <a:cs typeface="+mn-cs"/>
            </a:rPr>
            <a:t>積立</a:t>
          </a:r>
          <a:r>
            <a:rPr kumimoji="1" lang="ja-JP" altLang="en-US" sz="1100">
              <a:solidFill>
                <a:schemeClr val="dk1"/>
              </a:solidFill>
              <a:effectLst/>
              <a:latin typeface="+mn-lt"/>
              <a:ea typeface="+mn-ea"/>
              <a:cs typeface="+mn-cs"/>
            </a:rPr>
            <a:t>を行った</a:t>
          </a:r>
          <a:r>
            <a:rPr kumimoji="1" lang="ja-JP" altLang="ja-JP" sz="1100">
              <a:solidFill>
                <a:schemeClr val="dk1"/>
              </a:solidFill>
              <a:effectLst/>
              <a:latin typeface="+mn-lt"/>
              <a:ea typeface="+mn-ea"/>
              <a:cs typeface="+mn-cs"/>
            </a:rPr>
            <a:t>こと</a:t>
          </a:r>
          <a:r>
            <a:rPr kumimoji="1" lang="ja-JP" altLang="en-US" sz="1100">
              <a:solidFill>
                <a:schemeClr val="dk1"/>
              </a:solidFill>
              <a:effectLst/>
              <a:latin typeface="+mn-lt"/>
              <a:ea typeface="+mn-ea"/>
              <a:cs typeface="+mn-cs"/>
            </a:rPr>
            <a:t>が挙げられる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・公共施設等の老朽化対策</a:t>
          </a:r>
          <a:r>
            <a:rPr kumimoji="1" lang="ja-JP" altLang="en-US" sz="1100">
              <a:solidFill>
                <a:schemeClr val="dk1"/>
              </a:solidFill>
              <a:effectLst/>
              <a:latin typeface="+mn-lt"/>
              <a:ea typeface="+mn-ea"/>
              <a:cs typeface="+mn-cs"/>
            </a:rPr>
            <a:t>のために</a:t>
          </a:r>
          <a:r>
            <a:rPr kumimoji="1" lang="ja-JP" altLang="ja-JP" sz="1100">
              <a:solidFill>
                <a:schemeClr val="dk1"/>
              </a:solidFill>
              <a:effectLst/>
              <a:latin typeface="+mn-lt"/>
              <a:ea typeface="+mn-ea"/>
              <a:cs typeface="+mn-cs"/>
            </a:rPr>
            <a:t>発行した地方債の影響で公債費</a:t>
          </a:r>
          <a:r>
            <a:rPr kumimoji="1" lang="ja-JP" altLang="en-US" sz="1100">
              <a:solidFill>
                <a:schemeClr val="dk1"/>
              </a:solidFill>
              <a:effectLst/>
              <a:latin typeface="+mn-lt"/>
              <a:ea typeface="+mn-ea"/>
              <a:cs typeface="+mn-cs"/>
            </a:rPr>
            <a:t>が増加傾向にあるため、必要に応じて取崩しを行っていく。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46,134
45,686
253.01
31,988,625
30,757,492
991,414
15,380,009
30,511,648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自主財源比率が低い財政構造の中、少子高齢化の進行等に伴う社会保障関係費や公共施設の老朽化に伴う維持補修費など行政需要は拡大傾向にある。その中で本市の財政力指数は</a:t>
          </a:r>
          <a:r>
            <a:rPr lang="en-US" altLang="ja-JP" sz="1100" b="0" i="0" baseline="0">
              <a:solidFill>
                <a:schemeClr val="dk1"/>
              </a:solidFill>
              <a:effectLst/>
              <a:latin typeface="+mn-lt"/>
              <a:ea typeface="+mn-ea"/>
              <a:cs typeface="+mn-cs"/>
            </a:rPr>
            <a:t>0.40</a:t>
          </a:r>
          <a:r>
            <a:rPr lang="ja-JP" altLang="ja-JP" sz="1100" b="0" i="0" baseline="0">
              <a:solidFill>
                <a:schemeClr val="dk1"/>
              </a:solidFill>
              <a:effectLst/>
              <a:latin typeface="+mn-lt"/>
              <a:ea typeface="+mn-ea"/>
              <a:cs typeface="+mn-cs"/>
            </a:rPr>
            <a:t>と、近年は横ばいで推移しており、県平均</a:t>
          </a:r>
          <a:r>
            <a:rPr lang="ja-JP" altLang="en-US" sz="1100" b="0" i="0" baseline="0">
              <a:solidFill>
                <a:schemeClr val="dk1"/>
              </a:solidFill>
              <a:effectLst/>
              <a:latin typeface="+mn-lt"/>
              <a:ea typeface="+mn-ea"/>
              <a:cs typeface="+mn-cs"/>
            </a:rPr>
            <a:t>を</a:t>
          </a:r>
          <a:r>
            <a:rPr lang="ja-JP" altLang="ja-JP" sz="1100" b="0" i="0" baseline="0">
              <a:solidFill>
                <a:schemeClr val="dk1"/>
              </a:solidFill>
              <a:effectLst/>
              <a:latin typeface="+mn-lt"/>
              <a:ea typeface="+mn-ea"/>
              <a:cs typeface="+mn-cs"/>
            </a:rPr>
            <a:t>上回っているものの、依然として類似団体の平均</a:t>
          </a:r>
          <a:r>
            <a:rPr lang="ja-JP" altLang="en-US" sz="1100" b="0" i="0" baseline="0">
              <a:solidFill>
                <a:schemeClr val="dk1"/>
              </a:solidFill>
              <a:effectLst/>
              <a:latin typeface="+mn-lt"/>
              <a:ea typeface="+mn-ea"/>
              <a:cs typeface="+mn-cs"/>
            </a:rPr>
            <a:t>を</a:t>
          </a:r>
          <a:r>
            <a:rPr lang="ja-JP" altLang="ja-JP" sz="1100" b="0" i="0" baseline="0">
              <a:solidFill>
                <a:schemeClr val="dk1"/>
              </a:solidFill>
              <a:effectLst/>
              <a:latin typeface="+mn-lt"/>
              <a:ea typeface="+mn-ea"/>
              <a:cs typeface="+mn-cs"/>
            </a:rPr>
            <a:t>下回っている。今後も第４次行政改革大綱行動計画に基づき、市税等収納率や未収債権縮減額等の目標設定等による債権管理の適正化、未利用財産等の有効活用・処分</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行政財産の貸付等による自主財源の確保</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を推進し、行政の効率化と財政の健全化を図る</a:t>
          </a:r>
          <a:r>
            <a:rPr lang="ja-JP" altLang="en-US" sz="1100" b="0" i="0" baseline="0">
              <a:solidFill>
                <a:schemeClr val="dk1"/>
              </a:solidFill>
              <a:effectLst/>
              <a:latin typeface="+mn-lt"/>
              <a:ea typeface="+mn-ea"/>
              <a:cs typeface="+mn-cs"/>
            </a:rPr>
            <a:t>必要がある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127907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5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127907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145143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145143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49184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経常収支比率については、扶助費や公債費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の経常経費や地方交付税が増加したが、経常経費の伸びが</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大きかったことにより、類似団体の平均を下回っているものの、</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92.4</a:t>
          </a:r>
          <a:r>
            <a:rPr kumimoji="1" lang="ja-JP" altLang="ja-JP" sz="1100">
              <a:solidFill>
                <a:schemeClr val="dk1"/>
              </a:solidFill>
              <a:effectLst/>
              <a:latin typeface="+mn-lt"/>
              <a:ea typeface="+mn-ea"/>
              <a:cs typeface="+mn-cs"/>
            </a:rPr>
            <a:t>％となっている。今後、少子高齢化の進行等に伴う社会保障関係費や公共施設の老朽化に伴う維持補修費等の増加が見込まれる一方で、地方税等の経常一般財源の大幅な増加は見込めないことなどから、高い比率で推移することが予想される。そのため、人件費の削減や地方債の発行抑制、事務事業の見直しなど、義務的・経常的経費の削減に取り組む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62</xdr:row>
      <xdr:rowOff>39624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5022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71899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100076</xdr:rowOff>
    </xdr:from>
    <xdr:to>
      <xdr:col>19</xdr:col>
      <xdr:colOff>133350</xdr:colOff>
      <xdr:row>62</xdr:row>
      <xdr:rowOff>20320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58526"/>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158242</xdr:rowOff>
    </xdr:from>
    <xdr:to>
      <xdr:col>15</xdr:col>
      <xdr:colOff>82550</xdr:colOff>
      <xdr:row>61</xdr:row>
      <xdr:rowOff>100076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273792"/>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75201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158242</xdr:rowOff>
    </xdr:from>
    <xdr:to>
      <xdr:col>11</xdr:col>
      <xdr:colOff>31750</xdr:colOff>
      <xdr:row>62</xdr:row>
      <xdr:rowOff>25146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273792"/>
          <a:ext cx="889000" cy="3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5351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49276</xdr:rowOff>
    </xdr:from>
    <xdr:to>
      <xdr:col>15</xdr:col>
      <xdr:colOff>133350</xdr:colOff>
      <xdr:row>61</xdr:row>
      <xdr:rowOff>150876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161053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107442</xdr:rowOff>
    </xdr:from>
    <xdr:to>
      <xdr:col>11</xdr:col>
      <xdr:colOff>82550</xdr:colOff>
      <xdr:row>60</xdr:row>
      <xdr:rowOff>37592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47769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999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145796</xdr:rowOff>
    </xdr:from>
    <xdr:to>
      <xdr:col>7</xdr:col>
      <xdr:colOff>31750</xdr:colOff>
      <xdr:row>62</xdr:row>
      <xdr:rowOff>75946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86123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[166,607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人口１人当たりの人件費・物件費等決算額については、類似団体の平均</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下回って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物価高騰の影響等により増加傾向にある</a:t>
          </a:r>
          <a:r>
            <a:rPr kumimoji="1" lang="ja-JP" altLang="ja-JP" sz="1100">
              <a:solidFill>
                <a:schemeClr val="dk1"/>
              </a:solidFill>
              <a:effectLst/>
              <a:latin typeface="+mn-lt"/>
              <a:ea typeface="+mn-ea"/>
              <a:cs typeface="+mn-cs"/>
            </a:rPr>
            <a:t>。今後、公共施設の老朽化に伴う維持補修費の増加等も見込まれることから、令和３年３月に策定した「公共施設等総合管理計画」の基本方針に基づき、施設等の評価・活用・整理の検討を進め</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維持補修費の抑制に努めるほか、組織機構の見直し等を含めた人件費の削減や事務事業の見直し等による物件費の抑制に取り組む必要がある。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31055</xdr:rowOff>
    </xdr:from>
    <xdr:to>
      <xdr:col>23</xdr:col>
      <xdr:colOff>133350</xdr:colOff>
      <xdr:row>83</xdr:row>
      <xdr:rowOff>52772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61405"/>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37549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7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31055</xdr:rowOff>
    </xdr:from>
    <xdr:to>
      <xdr:col>19</xdr:col>
      <xdr:colOff>133350</xdr:colOff>
      <xdr:row>83</xdr:row>
      <xdr:rowOff>38340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261405"/>
          <a:ext cx="889000" cy="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121550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5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27803</xdr:rowOff>
    </xdr:from>
    <xdr:to>
      <xdr:col>15</xdr:col>
      <xdr:colOff>82550</xdr:colOff>
      <xdr:row>83</xdr:row>
      <xdr:rowOff>38340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58153"/>
          <a:ext cx="889000" cy="1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17439</xdr:rowOff>
    </xdr:from>
    <xdr:to>
      <xdr:col>11</xdr:col>
      <xdr:colOff>31750</xdr:colOff>
      <xdr:row>83</xdr:row>
      <xdr:rowOff>27803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47789"/>
          <a:ext cx="889000" cy="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112665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38953</xdr:rowOff>
    </xdr:from>
    <xdr:to>
      <xdr:col>7</xdr:col>
      <xdr:colOff>31750</xdr:colOff>
      <xdr:row>83</xdr:row>
      <xdr:rowOff>140553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125330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5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1972</xdr:rowOff>
    </xdr:from>
    <xdr:to>
      <xdr:col>23</xdr:col>
      <xdr:colOff>184150</xdr:colOff>
      <xdr:row>83</xdr:row>
      <xdr:rowOff>103572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3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94699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53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151705</xdr:rowOff>
    </xdr:from>
    <xdr:to>
      <xdr:col>19</xdr:col>
      <xdr:colOff>184150</xdr:colOff>
      <xdr:row>83</xdr:row>
      <xdr:rowOff>81855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1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92032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79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158990</xdr:rowOff>
    </xdr:from>
    <xdr:to>
      <xdr:col>15</xdr:col>
      <xdr:colOff>133350</xdr:colOff>
      <xdr:row>83</xdr:row>
      <xdr:rowOff>89140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1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99317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8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148453</xdr:rowOff>
    </xdr:from>
    <xdr:to>
      <xdr:col>11</xdr:col>
      <xdr:colOff>82550</xdr:colOff>
      <xdr:row>83</xdr:row>
      <xdr:rowOff>78603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0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88780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76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138089</xdr:rowOff>
    </xdr:from>
    <xdr:to>
      <xdr:col>7</xdr:col>
      <xdr:colOff>31750</xdr:colOff>
      <xdr:row>83</xdr:row>
      <xdr:rowOff>68239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9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78416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6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ラスパイレス指数については、類似団体の平均と比較して下回って推移している。今後も国、県及び他市町村との均衡並びに地域の実情等を踏まえ</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適切に対応する</a:t>
          </a:r>
          <a:r>
            <a:rPr kumimoji="1" lang="ja-JP" altLang="en-US" sz="1100">
              <a:solidFill>
                <a:schemeClr val="dk1"/>
              </a:solidFill>
              <a:effectLst/>
              <a:latin typeface="+mn-lt"/>
              <a:ea typeface="+mn-ea"/>
              <a:cs typeface="+mn-cs"/>
            </a:rPr>
            <a:t>必要がある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11793</xdr:rowOff>
    </xdr:from>
    <xdr:to>
      <xdr:col>81</xdr:col>
      <xdr:colOff>44450</xdr:colOff>
      <xdr:row>82</xdr:row>
      <xdr:rowOff>166914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070693"/>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2920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33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132443</xdr:rowOff>
    </xdr:from>
    <xdr:to>
      <xdr:col>77</xdr:col>
      <xdr:colOff>44450</xdr:colOff>
      <xdr:row>82</xdr:row>
      <xdr:rowOff>166914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1913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99984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3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97971</xdr:rowOff>
    </xdr:from>
    <xdr:to>
      <xdr:col>72</xdr:col>
      <xdr:colOff>203200</xdr:colOff>
      <xdr:row>82</xdr:row>
      <xdr:rowOff>132443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1568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80736</xdr:rowOff>
    </xdr:from>
    <xdr:to>
      <xdr:col>68</xdr:col>
      <xdr:colOff>152400</xdr:colOff>
      <xdr:row>82</xdr:row>
      <xdr:rowOff>97971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1396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134456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132443</xdr:rowOff>
    </xdr:from>
    <xdr:to>
      <xdr:col>81</xdr:col>
      <xdr:colOff>95250</xdr:colOff>
      <xdr:row>82</xdr:row>
      <xdr:rowOff>62593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0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148970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86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116114</xdr:rowOff>
    </xdr:from>
    <xdr:to>
      <xdr:col>77</xdr:col>
      <xdr:colOff>95250</xdr:colOff>
      <xdr:row>83</xdr:row>
      <xdr:rowOff>46264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56441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81643</xdr:rowOff>
    </xdr:from>
    <xdr:to>
      <xdr:col>73</xdr:col>
      <xdr:colOff>44450</xdr:colOff>
      <xdr:row>83</xdr:row>
      <xdr:rowOff>11793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21970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47171</xdr:rowOff>
    </xdr:from>
    <xdr:to>
      <xdr:col>68</xdr:col>
      <xdr:colOff>203200</xdr:colOff>
      <xdr:row>82</xdr:row>
      <xdr:rowOff>148771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158948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29936</xdr:rowOff>
    </xdr:from>
    <xdr:to>
      <xdr:col>64</xdr:col>
      <xdr:colOff>152400</xdr:colOff>
      <xdr:row>82</xdr:row>
      <xdr:rowOff>131536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141713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en-US" sz="1100">
              <a:solidFill>
                <a:schemeClr val="dk1"/>
              </a:solidFill>
              <a:effectLst/>
              <a:latin typeface="+mn-lt"/>
              <a:ea typeface="+mn-ea"/>
              <a:cs typeface="+mn-cs"/>
            </a:rPr>
            <a:t>人当たり職員数</a:t>
          </a:r>
          <a:r>
            <a:rPr kumimoji="1" lang="ja-JP" altLang="ja-JP" sz="1100">
              <a:solidFill>
                <a:schemeClr val="dk1"/>
              </a:solidFill>
              <a:effectLst/>
              <a:latin typeface="+mn-lt"/>
              <a:ea typeface="+mn-ea"/>
              <a:cs typeface="+mn-cs"/>
            </a:rPr>
            <a:t>については、組織機構の見直しや新規採用職員の抑制等により、合併当初の平成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年度と比較して令和元年度までに</a:t>
          </a:r>
          <a:r>
            <a:rPr kumimoji="1" lang="en-US" altLang="ja-JP" sz="1100">
              <a:solidFill>
                <a:schemeClr val="dk1"/>
              </a:solidFill>
              <a:effectLst/>
              <a:latin typeface="+mn-lt"/>
              <a:ea typeface="+mn-ea"/>
              <a:cs typeface="+mn-cs"/>
            </a:rPr>
            <a:t>122</a:t>
          </a:r>
          <a:r>
            <a:rPr kumimoji="1" lang="ja-JP" altLang="ja-JP" sz="1100">
              <a:solidFill>
                <a:schemeClr val="dk1"/>
              </a:solidFill>
              <a:effectLst/>
              <a:latin typeface="+mn-lt"/>
              <a:ea typeface="+mn-ea"/>
              <a:cs typeface="+mn-cs"/>
            </a:rPr>
            <a:t>人の職員数を削減しており、</a:t>
          </a:r>
          <a:r>
            <a:rPr kumimoji="1" lang="ja-JP" altLang="en-US" sz="1100">
              <a:solidFill>
                <a:schemeClr val="dk1"/>
              </a:solidFill>
              <a:effectLst/>
              <a:latin typeface="+mn-lt"/>
              <a:ea typeface="+mn-ea"/>
              <a:cs typeface="+mn-cs"/>
            </a:rPr>
            <a:t>今年度</a:t>
          </a:r>
          <a:r>
            <a:rPr kumimoji="1" lang="ja-JP" altLang="ja-JP" sz="1100">
              <a:solidFill>
                <a:schemeClr val="dk1"/>
              </a:solidFill>
              <a:effectLst/>
              <a:latin typeface="+mn-lt"/>
              <a:ea typeface="+mn-ea"/>
              <a:cs typeface="+mn-cs"/>
            </a:rPr>
            <a:t>は類似団体の平均を若干上回っている。今後も第４次日置市行政改革大綱行動計画に基づき、事務事業や組織機構等の見直し、民間活力等を推進した上で、計画的で適正な定員管理に努める</a:t>
          </a:r>
          <a:r>
            <a:rPr kumimoji="1" lang="ja-JP" altLang="en-US" sz="1100">
              <a:solidFill>
                <a:schemeClr val="dk1"/>
              </a:solidFill>
              <a:effectLst/>
              <a:latin typeface="+mn-lt"/>
              <a:ea typeface="+mn-ea"/>
              <a:cs typeface="+mn-cs"/>
            </a:rPr>
            <a:t>必要がある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78486</xdr:rowOff>
    </xdr:from>
    <xdr:to>
      <xdr:col>81</xdr:col>
      <xdr:colOff>44450</xdr:colOff>
      <xdr:row>60</xdr:row>
      <xdr:rowOff>81301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365486"/>
          <a:ext cx="838200" cy="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7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75269</xdr:rowOff>
    </xdr:from>
    <xdr:to>
      <xdr:col>77</xdr:col>
      <xdr:colOff>44450</xdr:colOff>
      <xdr:row>60</xdr:row>
      <xdr:rowOff>81301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62269"/>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133431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07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61997</xdr:rowOff>
    </xdr:from>
    <xdr:to>
      <xdr:col>72</xdr:col>
      <xdr:colOff>203200</xdr:colOff>
      <xdr:row>60</xdr:row>
      <xdr:rowOff>75269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48997"/>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132224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7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59584</xdr:rowOff>
    </xdr:from>
    <xdr:to>
      <xdr:col>68</xdr:col>
      <xdr:colOff>152400</xdr:colOff>
      <xdr:row>60</xdr:row>
      <xdr:rowOff>61997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46584"/>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102400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39349</xdr:rowOff>
    </xdr:from>
    <xdr:to>
      <xdr:col>64</xdr:col>
      <xdr:colOff>152400</xdr:colOff>
      <xdr:row>60</xdr:row>
      <xdr:rowOff>140949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125726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27686</xdr:rowOff>
    </xdr:from>
    <xdr:to>
      <xdr:col>81</xdr:col>
      <xdr:colOff>95250</xdr:colOff>
      <xdr:row>60</xdr:row>
      <xdr:rowOff>129286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171213</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8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30501</xdr:rowOff>
    </xdr:from>
    <xdr:to>
      <xdr:col>77</xdr:col>
      <xdr:colOff>95250</xdr:colOff>
      <xdr:row>60</xdr:row>
      <xdr:rowOff>132101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1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116878</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03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24469</xdr:rowOff>
    </xdr:from>
    <xdr:to>
      <xdr:col>73</xdr:col>
      <xdr:colOff>44450</xdr:colOff>
      <xdr:row>60</xdr:row>
      <xdr:rowOff>126069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1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110846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39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11197</xdr:rowOff>
    </xdr:from>
    <xdr:to>
      <xdr:col>68</xdr:col>
      <xdr:colOff>203200</xdr:colOff>
      <xdr:row>60</xdr:row>
      <xdr:rowOff>112797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9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122974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6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8784</xdr:rowOff>
    </xdr:from>
    <xdr:to>
      <xdr:col>64</xdr:col>
      <xdr:colOff>152400</xdr:colOff>
      <xdr:row>60</xdr:row>
      <xdr:rowOff>110384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120561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6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実質公債費比率については、普通交付税や臨時財政対策債などの標準財政規模</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増加した</a:t>
          </a:r>
          <a:r>
            <a:rPr kumimoji="1" lang="ja-JP" altLang="en-US" sz="1100">
              <a:solidFill>
                <a:schemeClr val="dk1"/>
              </a:solidFill>
              <a:effectLst/>
              <a:latin typeface="+mn-lt"/>
              <a:ea typeface="+mn-ea"/>
              <a:cs typeface="+mn-cs"/>
            </a:rPr>
            <a:t>一方で、</a:t>
          </a:r>
          <a:r>
            <a:rPr kumimoji="1" lang="ja-JP" altLang="ja-JP" sz="1100">
              <a:solidFill>
                <a:schemeClr val="dk1"/>
              </a:solidFill>
              <a:effectLst/>
              <a:latin typeface="+mn-lt"/>
              <a:ea typeface="+mn-ea"/>
              <a:cs typeface="+mn-cs"/>
            </a:rPr>
            <a:t>元利償還金</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増加し</a:t>
          </a:r>
          <a:r>
            <a:rPr kumimoji="1" lang="ja-JP" altLang="en-US" sz="1100">
              <a:solidFill>
                <a:schemeClr val="dk1"/>
              </a:solidFill>
              <a:effectLst/>
              <a:latin typeface="+mn-lt"/>
              <a:ea typeface="+mn-ea"/>
              <a:cs typeface="+mn-cs"/>
            </a:rPr>
            <a:t>たことなど</a:t>
          </a:r>
          <a:r>
            <a:rPr kumimoji="1" lang="ja-JP" altLang="ja-JP" sz="1100">
              <a:solidFill>
                <a:schemeClr val="dk1"/>
              </a:solidFill>
              <a:effectLst/>
              <a:latin typeface="+mn-lt"/>
              <a:ea typeface="+mn-ea"/>
              <a:cs typeface="+mn-cs"/>
            </a:rPr>
            <a:t>から、前年度と比較して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8.5</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前年度までは</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の平均</a:t>
          </a:r>
          <a:r>
            <a:rPr kumimoji="1" lang="ja-JP" altLang="ja-JP" sz="1100">
              <a:solidFill>
                <a:schemeClr val="dk1"/>
              </a:solidFill>
              <a:effectLst/>
              <a:latin typeface="+mn-lt"/>
              <a:ea typeface="+mn-ea"/>
              <a:cs typeface="+mn-cs"/>
            </a:rPr>
            <a:t>を下回る</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で推移していたが、</a:t>
          </a:r>
          <a:r>
            <a:rPr kumimoji="1" lang="ja-JP" altLang="en-US" sz="1100">
              <a:solidFill>
                <a:schemeClr val="dk1"/>
              </a:solidFill>
              <a:effectLst/>
              <a:latin typeface="+mn-lt"/>
              <a:ea typeface="+mn-ea"/>
              <a:cs typeface="+mn-cs"/>
            </a:rPr>
            <a:t>今年度</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上回る結果</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地方債の発行については、財政計画等に基づき、交付税措置のある有利な地方債を活用するとともに、借入額は、緊急性や重要性のある事業を選択した上で必要最小限にとどめるなど、計画的な地方債管理に努める</a:t>
          </a:r>
          <a:r>
            <a:rPr kumimoji="1" lang="ja-JP" altLang="en-US" sz="1100">
              <a:solidFill>
                <a:schemeClr val="dk1"/>
              </a:solidFill>
              <a:effectLst/>
              <a:latin typeface="+mn-lt"/>
              <a:ea typeface="+mn-ea"/>
              <a:cs typeface="+mn-cs"/>
            </a:rPr>
            <a:t>必要がある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24493</xdr:rowOff>
    </xdr:from>
    <xdr:to>
      <xdr:col>81</xdr:col>
      <xdr:colOff>44450</xdr:colOff>
      <xdr:row>41</xdr:row>
      <xdr:rowOff>70455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53943"/>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161472</xdr:rowOff>
    </xdr:from>
    <xdr:to>
      <xdr:col>77</xdr:col>
      <xdr:colOff>44450</xdr:colOff>
      <xdr:row>41</xdr:row>
      <xdr:rowOff>24493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92528</xdr:rowOff>
    </xdr:from>
    <xdr:to>
      <xdr:col>72</xdr:col>
      <xdr:colOff>203200</xdr:colOff>
      <xdr:row>40</xdr:row>
      <xdr:rowOff>161472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505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12095</xdr:rowOff>
    </xdr:from>
    <xdr:to>
      <xdr:col>68</xdr:col>
      <xdr:colOff>152400</xdr:colOff>
      <xdr:row>40</xdr:row>
      <xdr:rowOff>92528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7009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129012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19655</xdr:rowOff>
    </xdr:from>
    <xdr:to>
      <xdr:col>81</xdr:col>
      <xdr:colOff>95250</xdr:colOff>
      <xdr:row>41</xdr:row>
      <xdr:rowOff>121255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163182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2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145143</xdr:rowOff>
    </xdr:from>
    <xdr:to>
      <xdr:col>77</xdr:col>
      <xdr:colOff>95250</xdr:colOff>
      <xdr:row>41</xdr:row>
      <xdr:rowOff>75293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85470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110672</xdr:rowOff>
    </xdr:from>
    <xdr:to>
      <xdr:col>73</xdr:col>
      <xdr:colOff>44450</xdr:colOff>
      <xdr:row>41</xdr:row>
      <xdr:rowOff>40822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50999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41728</xdr:rowOff>
    </xdr:from>
    <xdr:to>
      <xdr:col>68</xdr:col>
      <xdr:colOff>203200</xdr:colOff>
      <xdr:row>40</xdr:row>
      <xdr:rowOff>143328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73072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将来負担比率については、前年度と比較して地方債残高は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したが、地方債残高を含む将来負担額から差し引く</a:t>
          </a:r>
          <a:r>
            <a:rPr kumimoji="1" lang="ja-JP" altLang="en-US" sz="1100">
              <a:solidFill>
                <a:schemeClr val="dk1"/>
              </a:solidFill>
              <a:effectLst/>
              <a:latin typeface="+mn-lt"/>
              <a:ea typeface="+mn-ea"/>
              <a:cs typeface="+mn-cs"/>
            </a:rPr>
            <a:t>基準財政需要額算入見込額が減少したことなど</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％となっている。今後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将来世代に過度な負担を残さないよう交付税措置のある有利な地方債を活用するとともに、借入額については、緊急性や重要性のある事業を選択した上で、必要最小限にとどめるなど、公債費等の義務的経費の削減も含めた財政の健全化に努める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143157</xdr:rowOff>
    </xdr:from>
    <xdr:to>
      <xdr:col>81</xdr:col>
      <xdr:colOff>44450</xdr:colOff>
      <xdr:row>13</xdr:row>
      <xdr:rowOff>144498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372007"/>
          <a:ext cx="8382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60554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60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143157</xdr:rowOff>
    </xdr:from>
    <xdr:to>
      <xdr:col>77</xdr:col>
      <xdr:colOff>44450</xdr:colOff>
      <xdr:row>14</xdr:row>
      <xdr:rowOff>92357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37200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8766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580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92357</xdr:rowOff>
    </xdr:from>
    <xdr:to>
      <xdr:col>72</xdr:col>
      <xdr:colOff>203200</xdr:colOff>
      <xdr:row>15</xdr:row>
      <xdr:rowOff>24130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492657"/>
          <a:ext cx="889000" cy="10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132715</xdr:rowOff>
    </xdr:from>
    <xdr:to>
      <xdr:col>73</xdr:col>
      <xdr:colOff>44450</xdr:colOff>
      <xdr:row>15</xdr:row>
      <xdr:rowOff>62865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47642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61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24130</xdr:rowOff>
    </xdr:from>
    <xdr:to>
      <xdr:col>68</xdr:col>
      <xdr:colOff>152400</xdr:colOff>
      <xdr:row>16</xdr:row>
      <xdr:rowOff>37677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595880"/>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56444</xdr:rowOff>
    </xdr:from>
    <xdr:to>
      <xdr:col>68</xdr:col>
      <xdr:colOff>203200</xdr:colOff>
      <xdr:row>15</xdr:row>
      <xdr:rowOff>158044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142821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71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12347</xdr:rowOff>
    </xdr:from>
    <xdr:to>
      <xdr:col>64</xdr:col>
      <xdr:colOff>152400</xdr:colOff>
      <xdr:row>16</xdr:row>
      <xdr:rowOff>113947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98724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84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93698</xdr:rowOff>
    </xdr:from>
    <xdr:to>
      <xdr:col>81</xdr:col>
      <xdr:colOff>95250</xdr:colOff>
      <xdr:row>14</xdr:row>
      <xdr:rowOff>23848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32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14975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243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92357</xdr:rowOff>
    </xdr:from>
    <xdr:to>
      <xdr:col>77</xdr:col>
      <xdr:colOff>95250</xdr:colOff>
      <xdr:row>14</xdr:row>
      <xdr:rowOff>22507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32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32684</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090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41557</xdr:rowOff>
    </xdr:from>
    <xdr:to>
      <xdr:col>73</xdr:col>
      <xdr:colOff>44450</xdr:colOff>
      <xdr:row>14</xdr:row>
      <xdr:rowOff>143157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44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153334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2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144780</xdr:rowOff>
    </xdr:from>
    <xdr:to>
      <xdr:col>68</xdr:col>
      <xdr:colOff>203200</xdr:colOff>
      <xdr:row>15</xdr:row>
      <xdr:rowOff>74930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85107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158327</xdr:rowOff>
    </xdr:from>
    <xdr:to>
      <xdr:col>64</xdr:col>
      <xdr:colOff>152400</xdr:colOff>
      <xdr:row>16</xdr:row>
      <xdr:rowOff>88477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98654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49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46,134
45,686
253.01
31,988,625
30,757,492
991,414
15,380,009
30,511,648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ラスパイレス指数は類似団体の平均を下回っているものの、経常収支比率に対する割合は類似団体の平均を上回っている。今後も第４次日置市行政改革大綱行動計画に基づき、事務事業や組織機構等の見直し、民間活力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推進</a:t>
          </a:r>
          <a:r>
            <a:rPr kumimoji="1" lang="ja-JP" altLang="en-US" sz="1100">
              <a:solidFill>
                <a:schemeClr val="dk1"/>
              </a:solidFill>
              <a:effectLst/>
              <a:latin typeface="+mn-lt"/>
              <a:ea typeface="+mn-ea"/>
              <a:cs typeface="+mn-cs"/>
            </a:rPr>
            <a:t>等を図ることで、</a:t>
          </a:r>
          <a:r>
            <a:rPr kumimoji="1" lang="ja-JP" altLang="ja-JP" sz="1100">
              <a:solidFill>
                <a:schemeClr val="dk1"/>
              </a:solidFill>
              <a:effectLst/>
              <a:latin typeface="+mn-lt"/>
              <a:ea typeface="+mn-ea"/>
              <a:cs typeface="+mn-cs"/>
            </a:rPr>
            <a:t>人件費の削減に努める必要がある。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101854</xdr:rowOff>
    </xdr:from>
    <xdr:to>
      <xdr:col>24</xdr:col>
      <xdr:colOff>25400</xdr:colOff>
      <xdr:row>37</xdr:row>
      <xdr:rowOff>106426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455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101854</xdr:rowOff>
    </xdr:from>
    <xdr:to>
      <xdr:col>19</xdr:col>
      <xdr:colOff>187325</xdr:colOff>
      <xdr:row>37</xdr:row>
      <xdr:rowOff>106426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45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51562</xdr:rowOff>
    </xdr:from>
    <xdr:to>
      <xdr:col>15</xdr:col>
      <xdr:colOff>98425</xdr:colOff>
      <xdr:row>37</xdr:row>
      <xdr:rowOff>101854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952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51562</xdr:rowOff>
    </xdr:from>
    <xdr:to>
      <xdr:col>11</xdr:col>
      <xdr:colOff>9525</xdr:colOff>
      <xdr:row>37</xdr:row>
      <xdr:rowOff>143002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9521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23131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55626</xdr:rowOff>
    </xdr:from>
    <xdr:to>
      <xdr:col>20</xdr:col>
      <xdr:colOff>38100</xdr:colOff>
      <xdr:row>37</xdr:row>
      <xdr:rowOff>157226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142003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51054</xdr:rowOff>
    </xdr:from>
    <xdr:to>
      <xdr:col>15</xdr:col>
      <xdr:colOff>149225</xdr:colOff>
      <xdr:row>37</xdr:row>
      <xdr:rowOff>152654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137431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762</xdr:rowOff>
    </xdr:from>
    <xdr:to>
      <xdr:col>11</xdr:col>
      <xdr:colOff>60325</xdr:colOff>
      <xdr:row>37</xdr:row>
      <xdr:rowOff>102362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92202</xdr:rowOff>
    </xdr:from>
    <xdr:to>
      <xdr:col>6</xdr:col>
      <xdr:colOff>171450</xdr:colOff>
      <xdr:row>38</xdr:row>
      <xdr:rowOff>22352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物件費については、令和２年度までは類似団体の平均とほぼ同水準で推移していたが、令和３年度以降、類似団体の平均</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下回り、</a:t>
          </a:r>
          <a:r>
            <a:rPr kumimoji="1" lang="ja-JP" altLang="en-US" sz="1100">
              <a:solidFill>
                <a:schemeClr val="dk1"/>
              </a:solidFill>
              <a:effectLst/>
              <a:latin typeface="+mn-lt"/>
              <a:ea typeface="+mn-ea"/>
              <a:cs typeface="+mn-cs"/>
            </a:rPr>
            <a:t>今年度</a:t>
          </a:r>
          <a:r>
            <a:rPr kumimoji="1" lang="ja-JP" altLang="ja-JP" sz="1100">
              <a:solidFill>
                <a:schemeClr val="dk1"/>
              </a:solidFill>
              <a:effectLst/>
              <a:latin typeface="+mn-lt"/>
              <a:ea typeface="+mn-ea"/>
              <a:cs typeface="+mn-cs"/>
            </a:rPr>
            <a:t>においても</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ポイント下回っている。今後も行政改革大綱行動計画に基づき、事務事業の見直しや施設等の在り方の検討、契約の適正な執行等 により効率的な財政運営に努める</a:t>
          </a:r>
          <a:r>
            <a:rPr kumimoji="1" lang="ja-JP" altLang="en-US" sz="1100">
              <a:solidFill>
                <a:schemeClr val="dk1"/>
              </a:solidFill>
              <a:effectLst/>
              <a:latin typeface="+mn-lt"/>
              <a:ea typeface="+mn-ea"/>
              <a:cs typeface="+mn-cs"/>
            </a:rPr>
            <a:t>必要がある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35560</xdr:rowOff>
    </xdr:from>
    <xdr:to>
      <xdr:col>82</xdr:col>
      <xdr:colOff>107950</xdr:colOff>
      <xdr:row>14</xdr:row>
      <xdr:rowOff>53848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4358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4843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76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xdr:rowOff>
    </xdr:from>
    <xdr:to>
      <xdr:col>78</xdr:col>
      <xdr:colOff>69850</xdr:colOff>
      <xdr:row>14</xdr:row>
      <xdr:rowOff>53848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4084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109999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8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51562</xdr:rowOff>
    </xdr:from>
    <xdr:to>
      <xdr:col>73</xdr:col>
      <xdr:colOff>180975</xdr:colOff>
      <xdr:row>14</xdr:row>
      <xdr:rowOff>8128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28041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82567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51562</xdr:rowOff>
    </xdr:from>
    <xdr:to>
      <xdr:col>69</xdr:col>
      <xdr:colOff>92075</xdr:colOff>
      <xdr:row>14</xdr:row>
      <xdr:rowOff>72136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28041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144289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5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67056</xdr:rowOff>
    </xdr:from>
    <xdr:to>
      <xdr:col>65</xdr:col>
      <xdr:colOff>53975</xdr:colOff>
      <xdr:row>14</xdr:row>
      <xdr:rowOff>168656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4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153433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5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156210</xdr:rowOff>
    </xdr:from>
    <xdr:to>
      <xdr:col>82</xdr:col>
      <xdr:colOff>158750</xdr:colOff>
      <xdr:row>14</xdr:row>
      <xdr:rowOff>86360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1287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3048</xdr:rowOff>
    </xdr:from>
    <xdr:to>
      <xdr:col>78</xdr:col>
      <xdr:colOff>120650</xdr:colOff>
      <xdr:row>14</xdr:row>
      <xdr:rowOff>104648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40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114825</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17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128778</xdr:rowOff>
    </xdr:from>
    <xdr:to>
      <xdr:col>74</xdr:col>
      <xdr:colOff>31750</xdr:colOff>
      <xdr:row>14</xdr:row>
      <xdr:rowOff>58928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3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69105</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12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762</xdr:rowOff>
    </xdr:from>
    <xdr:to>
      <xdr:col>69</xdr:col>
      <xdr:colOff>142875</xdr:colOff>
      <xdr:row>13</xdr:row>
      <xdr:rowOff>102362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22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112539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199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21336</xdr:rowOff>
    </xdr:from>
    <xdr:to>
      <xdr:col>65</xdr:col>
      <xdr:colOff>53975</xdr:colOff>
      <xdr:row>14</xdr:row>
      <xdr:rowOff>122936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42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133113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19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扶助費については、高齢化の進行や子育て施策の拡充等に伴い、前年度と比較し</a:t>
          </a:r>
          <a:r>
            <a:rPr kumimoji="1" lang="ja-JP" altLang="en-US" sz="1100">
              <a:solidFill>
                <a:schemeClr val="dk1"/>
              </a:solidFill>
              <a:effectLst/>
              <a:latin typeface="+mn-lt"/>
              <a:ea typeface="+mn-ea"/>
              <a:cs typeface="+mn-cs"/>
            </a:rPr>
            <a:t>て</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し、依然として類似団体の平均を上回っている。今後も少子高齢化の進行等により増嵩することが見込まれ</a:t>
          </a:r>
          <a:r>
            <a:rPr kumimoji="1" lang="ja-JP" altLang="en-US" sz="1100">
              <a:solidFill>
                <a:schemeClr val="dk1"/>
              </a:solidFill>
              <a:effectLst/>
              <a:latin typeface="+mn-lt"/>
              <a:ea typeface="+mn-ea"/>
              <a:cs typeface="+mn-cs"/>
            </a:rPr>
            <a:t>ることから</a:t>
          </a:r>
          <a:r>
            <a:rPr kumimoji="1" lang="ja-JP" altLang="ja-JP" sz="1100">
              <a:solidFill>
                <a:schemeClr val="dk1"/>
              </a:solidFill>
              <a:effectLst/>
              <a:latin typeface="+mn-lt"/>
              <a:ea typeface="+mn-ea"/>
              <a:cs typeface="+mn-cs"/>
            </a:rPr>
            <a:t>、健康づくり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介護予防、生活困窮者の自立支援</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の各種施策・事業等を推進・展開しながら、急激な上昇の抑制に努める</a:t>
          </a:r>
          <a:r>
            <a:rPr kumimoji="1" lang="ja-JP" altLang="en-US" sz="1100">
              <a:solidFill>
                <a:schemeClr val="dk1"/>
              </a:solidFill>
              <a:effectLst/>
              <a:latin typeface="+mn-lt"/>
              <a:ea typeface="+mn-ea"/>
              <a:cs typeface="+mn-cs"/>
            </a:rPr>
            <a:t>必要がある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75293</xdr:rowOff>
    </xdr:from>
    <xdr:to>
      <xdr:col>24</xdr:col>
      <xdr:colOff>25400</xdr:colOff>
      <xdr:row>59</xdr:row>
      <xdr:rowOff>140607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1908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75293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0711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141712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18143</xdr:rowOff>
    </xdr:from>
    <xdr:to>
      <xdr:col>15</xdr:col>
      <xdr:colOff>98425</xdr:colOff>
      <xdr:row>58</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9622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18143</xdr:rowOff>
    </xdr:from>
    <xdr:to>
      <xdr:col>11</xdr:col>
      <xdr:colOff>9525</xdr:colOff>
      <xdr:row>58</xdr:row>
      <xdr:rowOff>94343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962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89807</xdr:rowOff>
    </xdr:from>
    <xdr:to>
      <xdr:col>24</xdr:col>
      <xdr:colOff>76200</xdr:colOff>
      <xdr:row>60</xdr:row>
      <xdr:rowOff>19957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61884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17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24493</xdr:rowOff>
    </xdr:from>
    <xdr:to>
      <xdr:col>20</xdr:col>
      <xdr:colOff>38100</xdr:colOff>
      <xdr:row>59</xdr:row>
      <xdr:rowOff>126093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110870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22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138793</xdr:rowOff>
    </xdr:from>
    <xdr:to>
      <xdr:col>11</xdr:col>
      <xdr:colOff>60325</xdr:colOff>
      <xdr:row>58</xdr:row>
      <xdr:rowOff>68943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53720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43543</xdr:rowOff>
    </xdr:from>
    <xdr:to>
      <xdr:col>6</xdr:col>
      <xdr:colOff>171450</xdr:colOff>
      <xdr:row>58</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129920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維持補修費や繰出金等のその他に係る比率については、類似団体の平均を上回っており、今後も高齢化の進行や公共施設の老朽化等に伴い、特別会計</a:t>
          </a:r>
          <a:r>
            <a:rPr kumimoji="1" lang="ja-JP" altLang="en-US" sz="1100">
              <a:solidFill>
                <a:schemeClr val="dk1"/>
              </a:solidFill>
              <a:effectLst/>
              <a:latin typeface="+mn-lt"/>
              <a:ea typeface="+mn-ea"/>
              <a:cs typeface="+mn-cs"/>
            </a:rPr>
            <a:t>へ</a:t>
          </a:r>
          <a:r>
            <a:rPr kumimoji="1" lang="ja-JP" altLang="ja-JP" sz="1100">
              <a:solidFill>
                <a:schemeClr val="dk1"/>
              </a:solidFill>
              <a:effectLst/>
              <a:latin typeface="+mn-lt"/>
              <a:ea typeface="+mn-ea"/>
              <a:cs typeface="+mn-cs"/>
            </a:rPr>
            <a:t>の繰出金の増加や公共施設の維持補修費の増加が見込まれる。</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介護予防等の事業の展開、保険料の適正化等の取組を推進することによる繰出金の抑制</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、公共施設等総合管理計画の基本方針に基づく施設等の評価・活用・整理</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推進することによる維持補修費の抑制に努める</a:t>
          </a:r>
          <a:r>
            <a:rPr kumimoji="1" lang="ja-JP" altLang="en-US" sz="1100">
              <a:solidFill>
                <a:schemeClr val="dk1"/>
              </a:solidFill>
              <a:effectLst/>
              <a:latin typeface="+mn-lt"/>
              <a:ea typeface="+mn-ea"/>
              <a:cs typeface="+mn-cs"/>
            </a:rPr>
            <a:t>必要がある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58</xdr:row>
      <xdr:rowOff>139700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071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59</xdr:row>
      <xdr:rowOff>19050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10071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59</xdr:row>
      <xdr:rowOff>19050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058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59</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0584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88900</xdr:rowOff>
    </xdr:from>
    <xdr:to>
      <xdr:col>82</xdr:col>
      <xdr:colOff>158750</xdr:colOff>
      <xdr:row>59</xdr:row>
      <xdr:rowOff>19050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60977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139700</xdr:rowOff>
    </xdr:from>
    <xdr:to>
      <xdr:col>74</xdr:col>
      <xdr:colOff>31750</xdr:colOff>
      <xdr:row>59</xdr:row>
      <xdr:rowOff>69850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54627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63500</xdr:rowOff>
    </xdr:from>
    <xdr:to>
      <xdr:col>69</xdr:col>
      <xdr:colOff>142875</xdr:colOff>
      <xdr:row>58</xdr:row>
      <xdr:rowOff>165100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95250</xdr:rowOff>
    </xdr:from>
    <xdr:to>
      <xdr:col>65</xdr:col>
      <xdr:colOff>53975</xdr:colOff>
      <xdr:row>60</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補助費等については、類似団体の平均を大きく下回る数値で推移している。</a:t>
          </a:r>
          <a:r>
            <a:rPr kumimoji="1" lang="ja-JP" altLang="en-US" sz="1100">
              <a:solidFill>
                <a:schemeClr val="dk1"/>
              </a:solidFill>
              <a:effectLst/>
              <a:latin typeface="+mn-lt"/>
              <a:ea typeface="+mn-ea"/>
              <a:cs typeface="+mn-cs"/>
            </a:rPr>
            <a:t>主な要因としては</a:t>
          </a:r>
          <a:r>
            <a:rPr kumimoji="1" lang="ja-JP" altLang="ja-JP" sz="1100">
              <a:solidFill>
                <a:schemeClr val="dk1"/>
              </a:solidFill>
              <a:effectLst/>
              <a:latin typeface="+mn-lt"/>
              <a:ea typeface="+mn-ea"/>
              <a:cs typeface="+mn-cs"/>
            </a:rPr>
            <a:t>、合併に伴い一部事務組合の再編（直営等）により加入する事務組合が減少したことによる負担金の減や、これまでの団体等への補助金見直し・整理統合を行ったことなどが挙げられる。今後も補助金等の</a:t>
          </a:r>
          <a:r>
            <a:rPr kumimoji="1" lang="ja-JP" altLang="en-US" sz="1100">
              <a:solidFill>
                <a:schemeClr val="dk1"/>
              </a:solidFill>
              <a:effectLst/>
              <a:latin typeface="+mn-lt"/>
              <a:ea typeface="+mn-ea"/>
              <a:cs typeface="+mn-cs"/>
            </a:rPr>
            <a:t>在り方</a:t>
          </a:r>
          <a:r>
            <a:rPr kumimoji="1" lang="ja-JP" altLang="ja-JP" sz="1100">
              <a:solidFill>
                <a:schemeClr val="dk1"/>
              </a:solidFill>
              <a:effectLst/>
              <a:latin typeface="+mn-lt"/>
              <a:ea typeface="+mn-ea"/>
              <a:cs typeface="+mn-cs"/>
            </a:rPr>
            <a:t>については見直し等を推進する</a:t>
          </a:r>
          <a:r>
            <a:rPr kumimoji="1" lang="ja-JP" altLang="en-US" sz="1100">
              <a:solidFill>
                <a:schemeClr val="dk1"/>
              </a:solidFill>
              <a:effectLst/>
              <a:latin typeface="+mn-lt"/>
              <a:ea typeface="+mn-ea"/>
              <a:cs typeface="+mn-cs"/>
            </a:rPr>
            <a:t>必要がある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136144</xdr:rowOff>
    </xdr:from>
    <xdr:to>
      <xdr:col>82</xdr:col>
      <xdr:colOff>107950</xdr:colOff>
      <xdr:row>34</xdr:row>
      <xdr:rowOff>163576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59654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136144</xdr:rowOff>
    </xdr:from>
    <xdr:to>
      <xdr:col>78</xdr:col>
      <xdr:colOff>69850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59654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117856</xdr:rowOff>
    </xdr:from>
    <xdr:to>
      <xdr:col>73</xdr:col>
      <xdr:colOff>180975</xdr:colOff>
      <xdr:row>34</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59471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117856</xdr:rowOff>
    </xdr:from>
    <xdr:to>
      <xdr:col>69</xdr:col>
      <xdr:colOff>92075</xdr:colOff>
      <xdr:row>34</xdr:row>
      <xdr:rowOff>163576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59471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112776</xdr:rowOff>
    </xdr:from>
    <xdr:to>
      <xdr:col>82</xdr:col>
      <xdr:colOff>158750</xdr:colOff>
      <xdr:row>35</xdr:row>
      <xdr:rowOff>42926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129303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78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85344</xdr:rowOff>
    </xdr:from>
    <xdr:to>
      <xdr:col>78</xdr:col>
      <xdr:colOff>120650</xdr:colOff>
      <xdr:row>35</xdr:row>
      <xdr:rowOff>15494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25671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683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99060</xdr:rowOff>
    </xdr:from>
    <xdr:to>
      <xdr:col>74</xdr:col>
      <xdr:colOff>31750</xdr:colOff>
      <xdr:row>35</xdr:row>
      <xdr:rowOff>29210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39387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67056</xdr:rowOff>
    </xdr:from>
    <xdr:to>
      <xdr:col>69</xdr:col>
      <xdr:colOff>142875</xdr:colOff>
      <xdr:row>34</xdr:row>
      <xdr:rowOff>168656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7383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112776</xdr:rowOff>
    </xdr:from>
    <xdr:to>
      <xdr:col>65</xdr:col>
      <xdr:colOff>53975</xdr:colOff>
      <xdr:row>35</xdr:row>
      <xdr:rowOff>42926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53103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公債費については、臨時財政対策債</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に係る元利償還金が減少した一方で、合併特例事業債</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に係る元利償還金が増加した</a:t>
          </a:r>
          <a:r>
            <a:rPr kumimoji="1" lang="ja-JP" altLang="en-US" sz="1100">
              <a:solidFill>
                <a:schemeClr val="dk1"/>
              </a:solidFill>
              <a:effectLst/>
              <a:latin typeface="+mn-lt"/>
              <a:ea typeface="+mn-ea"/>
              <a:cs typeface="+mn-cs"/>
            </a:rPr>
            <a:t>。その結果、前年度と比較して</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下降</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21.2</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依然として</a:t>
          </a:r>
          <a:r>
            <a:rPr kumimoji="1" lang="ja-JP" altLang="ja-JP" sz="1100">
              <a:solidFill>
                <a:schemeClr val="dk1"/>
              </a:solidFill>
              <a:effectLst/>
              <a:latin typeface="+mn-lt"/>
              <a:ea typeface="+mn-ea"/>
              <a:cs typeface="+mn-cs"/>
            </a:rPr>
            <a:t>類似団体の平均を上回っている。今後も地方債の発行については、財政計画等に基づき、交付税措置のある有利な地方債を活用するとともに、緊急性や重要性</a:t>
          </a:r>
          <a:r>
            <a:rPr kumimoji="1" lang="ja-JP" altLang="en-US" sz="1100">
              <a:solidFill>
                <a:schemeClr val="dk1"/>
              </a:solidFill>
              <a:effectLst/>
              <a:latin typeface="+mn-lt"/>
              <a:ea typeface="+mn-ea"/>
              <a:cs typeface="+mn-cs"/>
            </a:rPr>
            <a:t>を考慮して</a:t>
          </a:r>
          <a:r>
            <a:rPr kumimoji="1" lang="ja-JP" altLang="ja-JP" sz="1100">
              <a:solidFill>
                <a:schemeClr val="dk1"/>
              </a:solidFill>
              <a:effectLst/>
              <a:latin typeface="+mn-lt"/>
              <a:ea typeface="+mn-ea"/>
              <a:cs typeface="+mn-cs"/>
            </a:rPr>
            <a:t>借入額</a:t>
          </a:r>
          <a:r>
            <a:rPr kumimoji="1" lang="ja-JP" altLang="en-US" sz="1100">
              <a:solidFill>
                <a:schemeClr val="dk1"/>
              </a:solidFill>
              <a:effectLst/>
              <a:latin typeface="+mn-lt"/>
              <a:ea typeface="+mn-ea"/>
              <a:cs typeface="+mn-cs"/>
            </a:rPr>
            <a:t>を抑制し、</a:t>
          </a:r>
          <a:r>
            <a:rPr kumimoji="1" lang="ja-JP" altLang="ja-JP" sz="1100">
              <a:solidFill>
                <a:schemeClr val="dk1"/>
              </a:solidFill>
              <a:effectLst/>
              <a:latin typeface="+mn-lt"/>
              <a:ea typeface="+mn-ea"/>
              <a:cs typeface="+mn-cs"/>
            </a:rPr>
            <a:t>計画的な地方債管理に努める必要がある。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67129</xdr:rowOff>
    </xdr:from>
    <xdr:to>
      <xdr:col>24</xdr:col>
      <xdr:colOff>25400</xdr:colOff>
      <xdr:row>80</xdr:row>
      <xdr:rowOff>132443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783129"/>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90006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23586</xdr:rowOff>
    </xdr:from>
    <xdr:to>
      <xdr:col>19</xdr:col>
      <xdr:colOff>187325</xdr:colOff>
      <xdr:row>80</xdr:row>
      <xdr:rowOff>132443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7395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57348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8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75293</xdr:rowOff>
    </xdr:from>
    <xdr:to>
      <xdr:col>15</xdr:col>
      <xdr:colOff>98425</xdr:colOff>
      <xdr:row>80</xdr:row>
      <xdr:rowOff>23586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6198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46463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75293</xdr:rowOff>
    </xdr:from>
    <xdr:to>
      <xdr:col>11</xdr:col>
      <xdr:colOff>9525</xdr:colOff>
      <xdr:row>79</xdr:row>
      <xdr:rowOff>129721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6198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141713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90006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16329</xdr:rowOff>
    </xdr:from>
    <xdr:to>
      <xdr:col>24</xdr:col>
      <xdr:colOff>76200</xdr:colOff>
      <xdr:row>80</xdr:row>
      <xdr:rowOff>117929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7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159856</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70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81643</xdr:rowOff>
    </xdr:from>
    <xdr:to>
      <xdr:col>20</xdr:col>
      <xdr:colOff>38100</xdr:colOff>
      <xdr:row>81</xdr:row>
      <xdr:rowOff>11793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168020</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88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144236</xdr:rowOff>
    </xdr:from>
    <xdr:to>
      <xdr:col>15</xdr:col>
      <xdr:colOff>149225</xdr:colOff>
      <xdr:row>80</xdr:row>
      <xdr:rowOff>74386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6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59163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77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24493</xdr:rowOff>
    </xdr:from>
    <xdr:to>
      <xdr:col>11</xdr:col>
      <xdr:colOff>60325</xdr:colOff>
      <xdr:row>79</xdr:row>
      <xdr:rowOff>126093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110870</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65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78921</xdr:rowOff>
    </xdr:from>
    <xdr:to>
      <xdr:col>6</xdr:col>
      <xdr:colOff>171450</xdr:colOff>
      <xdr:row>80</xdr:row>
      <xdr:rowOff>9071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165298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7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に係る比率については、類似団体の平均と比較して下回る数値で推移している。少子高齢化の進行や医療の高度化等により、社会保障関係費については増加傾向で推移することが見込まれ、また、公共施設の老朽化等により維持補修費についても増加</a:t>
          </a:r>
          <a:r>
            <a:rPr kumimoji="1" lang="ja-JP" altLang="en-US" sz="1100">
              <a:solidFill>
                <a:schemeClr val="dk1"/>
              </a:solidFill>
              <a:effectLst/>
              <a:latin typeface="+mn-lt"/>
              <a:ea typeface="+mn-ea"/>
              <a:cs typeface="+mn-cs"/>
            </a:rPr>
            <a:t>していく</a:t>
          </a:r>
          <a:r>
            <a:rPr kumimoji="1" lang="ja-JP" altLang="ja-JP" sz="1100">
              <a:solidFill>
                <a:schemeClr val="dk1"/>
              </a:solidFill>
              <a:effectLst/>
              <a:latin typeface="+mn-lt"/>
              <a:ea typeface="+mn-ea"/>
              <a:cs typeface="+mn-cs"/>
            </a:rPr>
            <a:t>ことが見込まれる。</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各種施策や事業等の展開により、扶助費や維持補修費の抑制に努めるとともに、独立採算性を基本原則とする特別会計への繰出金の抑制に努める必要がある。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21844</xdr:rowOff>
    </xdr:from>
    <xdr:to>
      <xdr:col>82</xdr:col>
      <xdr:colOff>107950</xdr:colOff>
      <xdr:row>76</xdr:row>
      <xdr:rowOff>67563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052044"/>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152146</xdr:rowOff>
    </xdr:from>
    <xdr:to>
      <xdr:col>78</xdr:col>
      <xdr:colOff>69850</xdr:colOff>
      <xdr:row>76</xdr:row>
      <xdr:rowOff>21844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0108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104140</xdr:rowOff>
    </xdr:from>
    <xdr:to>
      <xdr:col>73</xdr:col>
      <xdr:colOff>180975</xdr:colOff>
      <xdr:row>75</xdr:row>
      <xdr:rowOff>152146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79144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104140</xdr:rowOff>
    </xdr:from>
    <xdr:to>
      <xdr:col>69</xdr:col>
      <xdr:colOff>92075</xdr:colOff>
      <xdr:row>76</xdr:row>
      <xdr:rowOff>99568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791440"/>
          <a:ext cx="8890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126001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33291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142494</xdr:rowOff>
    </xdr:from>
    <xdr:to>
      <xdr:col>78</xdr:col>
      <xdr:colOff>120650</xdr:colOff>
      <xdr:row>76</xdr:row>
      <xdr:rowOff>72644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82821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77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101346</xdr:rowOff>
    </xdr:from>
    <xdr:to>
      <xdr:col>74</xdr:col>
      <xdr:colOff>31750</xdr:colOff>
      <xdr:row>76</xdr:row>
      <xdr:rowOff>31496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41673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53340</xdr:rowOff>
    </xdr:from>
    <xdr:to>
      <xdr:col>69</xdr:col>
      <xdr:colOff>142875</xdr:colOff>
      <xdr:row>74</xdr:row>
      <xdr:rowOff>154940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48768</xdr:rowOff>
    </xdr:from>
    <xdr:to>
      <xdr:col>65</xdr:col>
      <xdr:colOff>53975</xdr:colOff>
      <xdr:row>76</xdr:row>
      <xdr:rowOff>150368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160545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67133</xdr:rowOff>
    </xdr:from>
    <xdr:to>
      <xdr:col>29</xdr:col>
      <xdr:colOff>127000</xdr:colOff>
      <xdr:row>18</xdr:row>
      <xdr:rowOff>87224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00858"/>
          <a:ext cx="647700" cy="20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131734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2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87224</xdr:rowOff>
    </xdr:from>
    <xdr:to>
      <xdr:col>26</xdr:col>
      <xdr:colOff>50800</xdr:colOff>
      <xdr:row>18</xdr:row>
      <xdr:rowOff>90957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20949"/>
          <a:ext cx="698500" cy="3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88791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79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89955</xdr:rowOff>
    </xdr:from>
    <xdr:to>
      <xdr:col>22</xdr:col>
      <xdr:colOff>114300</xdr:colOff>
      <xdr:row>18</xdr:row>
      <xdr:rowOff>90957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223680"/>
          <a:ext cx="698500" cy="1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97364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8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87052</xdr:rowOff>
    </xdr:from>
    <xdr:to>
      <xdr:col>18</xdr:col>
      <xdr:colOff>177800</xdr:colOff>
      <xdr:row>18</xdr:row>
      <xdr:rowOff>89955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220777"/>
          <a:ext cx="698500" cy="2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101947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142406</xdr:rowOff>
    </xdr:from>
    <xdr:to>
      <xdr:col>15</xdr:col>
      <xdr:colOff>101600</xdr:colOff>
      <xdr:row>18</xdr:row>
      <xdr:rowOff>72556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82733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16333</xdr:rowOff>
    </xdr:from>
    <xdr:to>
      <xdr:col>29</xdr:col>
      <xdr:colOff>177800</xdr:colOff>
      <xdr:row>18</xdr:row>
      <xdr:rowOff>117933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50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96360</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5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36424</xdr:rowOff>
    </xdr:from>
    <xdr:to>
      <xdr:col>26</xdr:col>
      <xdr:colOff>101600</xdr:colOff>
      <xdr:row>18</xdr:row>
      <xdr:rowOff>138023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7014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122801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56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40157</xdr:rowOff>
    </xdr:from>
    <xdr:to>
      <xdr:col>22</xdr:col>
      <xdr:colOff>165100</xdr:colOff>
      <xdr:row>18</xdr:row>
      <xdr:rowOff>141757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73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126534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60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39155</xdr:rowOff>
    </xdr:from>
    <xdr:to>
      <xdr:col>19</xdr:col>
      <xdr:colOff>38100</xdr:colOff>
      <xdr:row>18</xdr:row>
      <xdr:rowOff>140755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72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125532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5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36252</xdr:rowOff>
    </xdr:from>
    <xdr:to>
      <xdr:col>15</xdr:col>
      <xdr:colOff>101600</xdr:colOff>
      <xdr:row>18</xdr:row>
      <xdr:rowOff>137852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69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122629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56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136887</xdr:rowOff>
    </xdr:from>
    <xdr:to>
      <xdr:col>29</xdr:col>
      <xdr:colOff>127000</xdr:colOff>
      <xdr:row>36</xdr:row>
      <xdr:rowOff>158299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90137"/>
          <a:ext cx="647700" cy="21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121664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74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158299</xdr:rowOff>
    </xdr:from>
    <xdr:to>
      <xdr:col>26</xdr:col>
      <xdr:colOff>50800</xdr:colOff>
      <xdr:row>37</xdr:row>
      <xdr:rowOff>23882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11549"/>
          <a:ext cx="698500" cy="37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31018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55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23882</xdr:rowOff>
    </xdr:from>
    <xdr:to>
      <xdr:col>22</xdr:col>
      <xdr:colOff>114300</xdr:colOff>
      <xdr:row>37</xdr:row>
      <xdr:rowOff>39218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48582"/>
          <a:ext cx="698500" cy="15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246289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5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39218</xdr:rowOff>
    </xdr:from>
    <xdr:to>
      <xdr:col>18</xdr:col>
      <xdr:colOff>177800</xdr:colOff>
      <xdr:row>37</xdr:row>
      <xdr:rowOff>54305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63918"/>
          <a:ext cx="698500" cy="15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256633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129940</xdr:rowOff>
    </xdr:from>
    <xdr:to>
      <xdr:col>15</xdr:col>
      <xdr:colOff>101600</xdr:colOff>
      <xdr:row>37</xdr:row>
      <xdr:rowOff>60090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241717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86087</xdr:rowOff>
    </xdr:from>
    <xdr:to>
      <xdr:col>29</xdr:col>
      <xdr:colOff>177800</xdr:colOff>
      <xdr:row>37</xdr:row>
      <xdr:rowOff>16237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39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274064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84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107499</xdr:rowOff>
    </xdr:from>
    <xdr:to>
      <xdr:col>26</xdr:col>
      <xdr:colOff>101600</xdr:colOff>
      <xdr:row>37</xdr:row>
      <xdr:rowOff>37649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60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219276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29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144532</xdr:rowOff>
    </xdr:from>
    <xdr:to>
      <xdr:col>22</xdr:col>
      <xdr:colOff>165100</xdr:colOff>
      <xdr:row>37</xdr:row>
      <xdr:rowOff>74682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97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59459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84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159868</xdr:rowOff>
    </xdr:from>
    <xdr:to>
      <xdr:col>19</xdr:col>
      <xdr:colOff>38100</xdr:colOff>
      <xdr:row>37</xdr:row>
      <xdr:rowOff>90018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13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74795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99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3505</xdr:rowOff>
    </xdr:from>
    <xdr:to>
      <xdr:col>15</xdr:col>
      <xdr:colOff>101600</xdr:colOff>
      <xdr:row>37</xdr:row>
      <xdr:rowOff>105105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28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89882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1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46,134
45,686
253.01
31,988,625
30,757,492
991,414
15,380,009
30,511,648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35458</xdr:rowOff>
    </xdr:from>
    <xdr:to>
      <xdr:col>24</xdr:col>
      <xdr:colOff>63500</xdr:colOff>
      <xdr:row>37</xdr:row>
      <xdr:rowOff>54166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79108"/>
          <a:ext cx="838200" cy="1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153519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54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54166</xdr:rowOff>
    </xdr:from>
    <xdr:to>
      <xdr:col>19</xdr:col>
      <xdr:colOff>177800</xdr:colOff>
      <xdr:row>37</xdr:row>
      <xdr:rowOff>58288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97816"/>
          <a:ext cx="889000" cy="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109019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58288</xdr:rowOff>
    </xdr:from>
    <xdr:to>
      <xdr:col>15</xdr:col>
      <xdr:colOff>50800</xdr:colOff>
      <xdr:row>37</xdr:row>
      <xdr:rowOff>58989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01938"/>
          <a:ext cx="889000" cy="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58623</xdr:rowOff>
    </xdr:from>
    <xdr:to>
      <xdr:col>10</xdr:col>
      <xdr:colOff>114300</xdr:colOff>
      <xdr:row>37</xdr:row>
      <xdr:rowOff>58989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402273"/>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114627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151948</xdr:rowOff>
    </xdr:from>
    <xdr:to>
      <xdr:col>6</xdr:col>
      <xdr:colOff>38100</xdr:colOff>
      <xdr:row>37</xdr:row>
      <xdr:rowOff>82098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98625</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156108</xdr:rowOff>
    </xdr:from>
    <xdr:to>
      <xdr:col>24</xdr:col>
      <xdr:colOff>114300</xdr:colOff>
      <xdr:row>37</xdr:row>
      <xdr:rowOff>86258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2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134535</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3366</xdr:rowOff>
    </xdr:from>
    <xdr:to>
      <xdr:col>20</xdr:col>
      <xdr:colOff>38100</xdr:colOff>
      <xdr:row>37</xdr:row>
      <xdr:rowOff>104966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4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96093</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7488</xdr:rowOff>
    </xdr:from>
    <xdr:to>
      <xdr:col>15</xdr:col>
      <xdr:colOff>101600</xdr:colOff>
      <xdr:row>37</xdr:row>
      <xdr:rowOff>109088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100215</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44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8189</xdr:rowOff>
    </xdr:from>
    <xdr:to>
      <xdr:col>10</xdr:col>
      <xdr:colOff>165100</xdr:colOff>
      <xdr:row>37</xdr:row>
      <xdr:rowOff>109789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100916</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4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7823</xdr:rowOff>
    </xdr:from>
    <xdr:to>
      <xdr:col>6</xdr:col>
      <xdr:colOff>38100</xdr:colOff>
      <xdr:row>37</xdr:row>
      <xdr:rowOff>109423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5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100550</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4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138946</xdr:rowOff>
    </xdr:from>
    <xdr:to>
      <xdr:col>24</xdr:col>
      <xdr:colOff>63500</xdr:colOff>
      <xdr:row>56</xdr:row>
      <xdr:rowOff>155163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40146"/>
          <a:ext cx="838200" cy="1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48075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77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138599</xdr:rowOff>
    </xdr:from>
    <xdr:to>
      <xdr:col>19</xdr:col>
      <xdr:colOff>177800</xdr:colOff>
      <xdr:row>56</xdr:row>
      <xdr:rowOff>155163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739799"/>
          <a:ext cx="889000" cy="1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159853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138599</xdr:rowOff>
    </xdr:from>
    <xdr:to>
      <xdr:col>15</xdr:col>
      <xdr:colOff>50800</xdr:colOff>
      <xdr:row>56</xdr:row>
      <xdr:rowOff>156969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39799"/>
          <a:ext cx="889000" cy="1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144962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156969</xdr:rowOff>
    </xdr:from>
    <xdr:to>
      <xdr:col>10</xdr:col>
      <xdr:colOff>114300</xdr:colOff>
      <xdr:row>57</xdr:row>
      <xdr:rowOff>4625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58169"/>
          <a:ext cx="889000" cy="1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161549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43884</xdr:rowOff>
    </xdr:from>
    <xdr:to>
      <xdr:col>6</xdr:col>
      <xdr:colOff>38100</xdr:colOff>
      <xdr:row>56</xdr:row>
      <xdr:rowOff>145484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162011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88146</xdr:rowOff>
    </xdr:from>
    <xdr:to>
      <xdr:col>24</xdr:col>
      <xdr:colOff>114300</xdr:colOff>
      <xdr:row>57</xdr:row>
      <xdr:rowOff>18296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8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66573</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6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104363</xdr:rowOff>
    </xdr:from>
    <xdr:to>
      <xdr:col>20</xdr:col>
      <xdr:colOff>38100</xdr:colOff>
      <xdr:row>57</xdr:row>
      <xdr:rowOff>34513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0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25640</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9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87799</xdr:rowOff>
    </xdr:from>
    <xdr:to>
      <xdr:col>15</xdr:col>
      <xdr:colOff>101600</xdr:colOff>
      <xdr:row>57</xdr:row>
      <xdr:rowOff>17949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8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9076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8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106169</xdr:rowOff>
    </xdr:from>
    <xdr:to>
      <xdr:col>10</xdr:col>
      <xdr:colOff>165100</xdr:colOff>
      <xdr:row>57</xdr:row>
      <xdr:rowOff>36319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0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27446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0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125275</xdr:rowOff>
    </xdr:from>
    <xdr:to>
      <xdr:col>6</xdr:col>
      <xdr:colOff>38100</xdr:colOff>
      <xdr:row>57</xdr:row>
      <xdr:rowOff>55425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2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46552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1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140881</xdr:rowOff>
    </xdr:from>
    <xdr:to>
      <xdr:col>24</xdr:col>
      <xdr:colOff>63500</xdr:colOff>
      <xdr:row>78</xdr:row>
      <xdr:rowOff>150177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13981"/>
          <a:ext cx="8382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143263</xdr:rowOff>
    </xdr:from>
    <xdr:to>
      <xdr:col>19</xdr:col>
      <xdr:colOff>177800</xdr:colOff>
      <xdr:row>78</xdr:row>
      <xdr:rowOff>150177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516363"/>
          <a:ext cx="889000" cy="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139343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143263</xdr:rowOff>
    </xdr:from>
    <xdr:to>
      <xdr:col>15</xdr:col>
      <xdr:colOff>50800</xdr:colOff>
      <xdr:row>78</xdr:row>
      <xdr:rowOff>149340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16363"/>
          <a:ext cx="889000" cy="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149340</xdr:rowOff>
    </xdr:from>
    <xdr:to>
      <xdr:col>10</xdr:col>
      <xdr:colOff>114300</xdr:colOff>
      <xdr:row>78</xdr:row>
      <xdr:rowOff>158178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22440"/>
          <a:ext cx="889000" cy="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10776</xdr:rowOff>
    </xdr:from>
    <xdr:to>
      <xdr:col>6</xdr:col>
      <xdr:colOff>38100</xdr:colOff>
      <xdr:row>78</xdr:row>
      <xdr:rowOff>112376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128903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5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90081</xdr:rowOff>
    </xdr:from>
    <xdr:to>
      <xdr:col>24</xdr:col>
      <xdr:colOff>114300</xdr:colOff>
      <xdr:row>79</xdr:row>
      <xdr:rowOff>20231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6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5008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99377</xdr:rowOff>
    </xdr:from>
    <xdr:to>
      <xdr:col>20</xdr:col>
      <xdr:colOff>38100</xdr:colOff>
      <xdr:row>79</xdr:row>
      <xdr:rowOff>29527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7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20654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6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92463</xdr:rowOff>
    </xdr:from>
    <xdr:to>
      <xdr:col>15</xdr:col>
      <xdr:colOff>101600</xdr:colOff>
      <xdr:row>79</xdr:row>
      <xdr:rowOff>22613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6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13740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5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98540</xdr:rowOff>
    </xdr:from>
    <xdr:to>
      <xdr:col>10</xdr:col>
      <xdr:colOff>165100</xdr:colOff>
      <xdr:row>79</xdr:row>
      <xdr:rowOff>28690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7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19817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6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107378</xdr:rowOff>
    </xdr:from>
    <xdr:to>
      <xdr:col>6</xdr:col>
      <xdr:colOff>38100</xdr:colOff>
      <xdr:row>79</xdr:row>
      <xdr:rowOff>37528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8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28655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7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107161</xdr:rowOff>
    </xdr:from>
    <xdr:to>
      <xdr:col>24</xdr:col>
      <xdr:colOff>63500</xdr:colOff>
      <xdr:row>95</xdr:row>
      <xdr:rowOff>32891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223461"/>
          <a:ext cx="838200" cy="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93361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81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32891</xdr:rowOff>
    </xdr:from>
    <xdr:to>
      <xdr:col>19</xdr:col>
      <xdr:colOff>177800</xdr:colOff>
      <xdr:row>95</xdr:row>
      <xdr:rowOff>129902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20641"/>
          <a:ext cx="889000" cy="9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71671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53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14126</xdr:rowOff>
    </xdr:from>
    <xdr:to>
      <xdr:col>15</xdr:col>
      <xdr:colOff>50800</xdr:colOff>
      <xdr:row>95</xdr:row>
      <xdr:rowOff>129902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01876"/>
          <a:ext cx="889000" cy="11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155207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6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14126</xdr:rowOff>
    </xdr:from>
    <xdr:to>
      <xdr:col>10</xdr:col>
      <xdr:colOff>114300</xdr:colOff>
      <xdr:row>96</xdr:row>
      <xdr:rowOff>41473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01876"/>
          <a:ext cx="889000" cy="19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83042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113340</xdr:rowOff>
    </xdr:from>
    <xdr:to>
      <xdr:col>6</xdr:col>
      <xdr:colOff>38100</xdr:colOff>
      <xdr:row>97</xdr:row>
      <xdr:rowOff>43490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34617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66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56361</xdr:rowOff>
    </xdr:from>
    <xdr:to>
      <xdr:col>24</xdr:col>
      <xdr:colOff>114300</xdr:colOff>
      <xdr:row>94</xdr:row>
      <xdr:rowOff>157961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17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79238</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2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153541</xdr:rowOff>
    </xdr:from>
    <xdr:to>
      <xdr:col>20</xdr:col>
      <xdr:colOff>38100</xdr:colOff>
      <xdr:row>95</xdr:row>
      <xdr:rowOff>83691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26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100218</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04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79102</xdr:rowOff>
    </xdr:from>
    <xdr:to>
      <xdr:col>15</xdr:col>
      <xdr:colOff>101600</xdr:colOff>
      <xdr:row>96</xdr:row>
      <xdr:rowOff>9252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6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25779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14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134776</xdr:rowOff>
    </xdr:from>
    <xdr:to>
      <xdr:col>10</xdr:col>
      <xdr:colOff>165100</xdr:colOff>
      <xdr:row>95</xdr:row>
      <xdr:rowOff>64926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5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81453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026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162123</xdr:rowOff>
    </xdr:from>
    <xdr:to>
      <xdr:col>6</xdr:col>
      <xdr:colOff>38100</xdr:colOff>
      <xdr:row>96</xdr:row>
      <xdr:rowOff>92273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4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108800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225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112809</xdr:rowOff>
    </xdr:from>
    <xdr:to>
      <xdr:col>55</xdr:col>
      <xdr:colOff>0</xdr:colOff>
      <xdr:row>37</xdr:row>
      <xdr:rowOff>78005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285009"/>
          <a:ext cx="838200" cy="13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112809</xdr:rowOff>
    </xdr:from>
    <xdr:to>
      <xdr:col>50</xdr:col>
      <xdr:colOff>114300</xdr:colOff>
      <xdr:row>37</xdr:row>
      <xdr:rowOff>96731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85009"/>
          <a:ext cx="889000" cy="15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88511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43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96731</xdr:rowOff>
    </xdr:from>
    <xdr:to>
      <xdr:col>45</xdr:col>
      <xdr:colOff>177800</xdr:colOff>
      <xdr:row>38</xdr:row>
      <xdr:rowOff>8803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40381"/>
          <a:ext cx="889000" cy="8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109202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119663</xdr:rowOff>
    </xdr:from>
    <xdr:to>
      <xdr:col>41</xdr:col>
      <xdr:colOff>50800</xdr:colOff>
      <xdr:row>38</xdr:row>
      <xdr:rowOff>8803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20413"/>
          <a:ext cx="889000" cy="40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124167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118401</xdr:rowOff>
    </xdr:from>
    <xdr:to>
      <xdr:col>36</xdr:col>
      <xdr:colOff>165100</xdr:colOff>
      <xdr:row>35</xdr:row>
      <xdr:rowOff>48551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65078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27205</xdr:rowOff>
    </xdr:from>
    <xdr:to>
      <xdr:col>55</xdr:col>
      <xdr:colOff>50800</xdr:colOff>
      <xdr:row>37</xdr:row>
      <xdr:rowOff>128805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5632</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4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62009</xdr:rowOff>
    </xdr:from>
    <xdr:to>
      <xdr:col>50</xdr:col>
      <xdr:colOff>165100</xdr:colOff>
      <xdr:row>36</xdr:row>
      <xdr:rowOff>163609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3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8686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00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45931</xdr:rowOff>
    </xdr:from>
    <xdr:to>
      <xdr:col>46</xdr:col>
      <xdr:colOff>38100</xdr:colOff>
      <xdr:row>37</xdr:row>
      <xdr:rowOff>147531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8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138658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8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129454</xdr:rowOff>
    </xdr:from>
    <xdr:to>
      <xdr:col>41</xdr:col>
      <xdr:colOff>101600</xdr:colOff>
      <xdr:row>38</xdr:row>
      <xdr:rowOff>59604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50730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6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68863</xdr:rowOff>
    </xdr:from>
    <xdr:to>
      <xdr:col>36</xdr:col>
      <xdr:colOff>165100</xdr:colOff>
      <xdr:row>35</xdr:row>
      <xdr:rowOff>170463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6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161590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62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134141</xdr:rowOff>
    </xdr:from>
    <xdr:to>
      <xdr:col>55</xdr:col>
      <xdr:colOff>0</xdr:colOff>
      <xdr:row>57</xdr:row>
      <xdr:rowOff>6001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735341"/>
          <a:ext cx="838200" cy="4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75375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0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136335</xdr:rowOff>
    </xdr:from>
    <xdr:to>
      <xdr:col>50</xdr:col>
      <xdr:colOff>114300</xdr:colOff>
      <xdr:row>57</xdr:row>
      <xdr:rowOff>6001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737535"/>
          <a:ext cx="889000" cy="4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49983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66521</xdr:rowOff>
    </xdr:from>
    <xdr:to>
      <xdr:col>45</xdr:col>
      <xdr:colOff>177800</xdr:colOff>
      <xdr:row>56</xdr:row>
      <xdr:rowOff>136335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667721"/>
          <a:ext cx="889000" cy="6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78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83025</xdr:rowOff>
    </xdr:from>
    <xdr:to>
      <xdr:col>41</xdr:col>
      <xdr:colOff>50800</xdr:colOff>
      <xdr:row>56</xdr:row>
      <xdr:rowOff>66521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512775"/>
          <a:ext cx="889000" cy="15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27189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43354</xdr:rowOff>
    </xdr:from>
    <xdr:to>
      <xdr:col>36</xdr:col>
      <xdr:colOff>165100</xdr:colOff>
      <xdr:row>56</xdr:row>
      <xdr:rowOff>144954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136081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3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83341</xdr:rowOff>
    </xdr:from>
    <xdr:to>
      <xdr:col>55</xdr:col>
      <xdr:colOff>50800</xdr:colOff>
      <xdr:row>57</xdr:row>
      <xdr:rowOff>13491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8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61768</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66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126651</xdr:rowOff>
    </xdr:from>
    <xdr:to>
      <xdr:col>50</xdr:col>
      <xdr:colOff>165100</xdr:colOff>
      <xdr:row>57</xdr:row>
      <xdr:rowOff>56801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47928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82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85535</xdr:rowOff>
    </xdr:from>
    <xdr:to>
      <xdr:col>46</xdr:col>
      <xdr:colOff>38100</xdr:colOff>
      <xdr:row>57</xdr:row>
      <xdr:rowOff>15685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8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32212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46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15721</xdr:rowOff>
    </xdr:from>
    <xdr:to>
      <xdr:col>41</xdr:col>
      <xdr:colOff>101600</xdr:colOff>
      <xdr:row>56</xdr:row>
      <xdr:rowOff>117321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61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133848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39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32225</xdr:rowOff>
    </xdr:from>
    <xdr:to>
      <xdr:col>36</xdr:col>
      <xdr:colOff>165100</xdr:colOff>
      <xdr:row>55</xdr:row>
      <xdr:rowOff>133825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4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150352</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23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8387</xdr:rowOff>
    </xdr:from>
    <xdr:to>
      <xdr:col>55</xdr:col>
      <xdr:colOff>0</xdr:colOff>
      <xdr:row>78</xdr:row>
      <xdr:rowOff>25017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381487"/>
          <a:ext cx="838200" cy="1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22462</xdr:rowOff>
    </xdr:from>
    <xdr:to>
      <xdr:col>50</xdr:col>
      <xdr:colOff>114300</xdr:colOff>
      <xdr:row>78</xdr:row>
      <xdr:rowOff>25017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395562"/>
          <a:ext cx="889000" cy="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125166</xdr:rowOff>
    </xdr:from>
    <xdr:to>
      <xdr:col>45</xdr:col>
      <xdr:colOff>177800</xdr:colOff>
      <xdr:row>78</xdr:row>
      <xdr:rowOff>22462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326816"/>
          <a:ext cx="889000" cy="6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125166</xdr:rowOff>
    </xdr:from>
    <xdr:to>
      <xdr:col>41</xdr:col>
      <xdr:colOff>50800</xdr:colOff>
      <xdr:row>77</xdr:row>
      <xdr:rowOff>156617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326816"/>
          <a:ext cx="889000" cy="3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159152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40689</xdr:rowOff>
    </xdr:from>
    <xdr:to>
      <xdr:col>36</xdr:col>
      <xdr:colOff>165100</xdr:colOff>
      <xdr:row>77</xdr:row>
      <xdr:rowOff>142289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158816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1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129037</xdr:rowOff>
    </xdr:from>
    <xdr:to>
      <xdr:col>55</xdr:col>
      <xdr:colOff>50800</xdr:colOff>
      <xdr:row>78</xdr:row>
      <xdr:rowOff>59187</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3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43964</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4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145667</xdr:rowOff>
    </xdr:from>
    <xdr:to>
      <xdr:col>50</xdr:col>
      <xdr:colOff>165100</xdr:colOff>
      <xdr:row>78</xdr:row>
      <xdr:rowOff>75817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4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78</xdr:row>
      <xdr:rowOff>66944</xdr:rowOff>
    </xdr:from>
    <xdr:ext cx="313932"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82333" y="134400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143112</xdr:rowOff>
    </xdr:from>
    <xdr:to>
      <xdr:col>46</xdr:col>
      <xdr:colOff>38100</xdr:colOff>
      <xdr:row>78</xdr:row>
      <xdr:rowOff>73262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4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64389</xdr:rowOff>
    </xdr:from>
    <xdr:ext cx="378565"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61017" y="13437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74366</xdr:rowOff>
    </xdr:from>
    <xdr:to>
      <xdr:col>41</xdr:col>
      <xdr:colOff>101600</xdr:colOff>
      <xdr:row>78</xdr:row>
      <xdr:rowOff>4516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27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167093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3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105817</xdr:rowOff>
    </xdr:from>
    <xdr:to>
      <xdr:col>36</xdr:col>
      <xdr:colOff>165100</xdr:colOff>
      <xdr:row>78</xdr:row>
      <xdr:rowOff>35967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0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27094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4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62987</xdr:rowOff>
    </xdr:from>
    <xdr:to>
      <xdr:col>55</xdr:col>
      <xdr:colOff>0</xdr:colOff>
      <xdr:row>96</xdr:row>
      <xdr:rowOff>63942</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9639300" y="16522187"/>
          <a:ext cx="838200" cy="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22265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481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5381</xdr:rowOff>
    </xdr:from>
    <xdr:to>
      <xdr:col>50</xdr:col>
      <xdr:colOff>114300</xdr:colOff>
      <xdr:row>96</xdr:row>
      <xdr:rowOff>62987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8750300" y="16464581"/>
          <a:ext cx="889000" cy="5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166363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62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4105</xdr:rowOff>
    </xdr:from>
    <xdr:to>
      <xdr:col>45</xdr:col>
      <xdr:colOff>177800</xdr:colOff>
      <xdr:row>96</xdr:row>
      <xdr:rowOff>5381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7861300" y="16463305"/>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136758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5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10266</xdr:rowOff>
    </xdr:from>
    <xdr:to>
      <xdr:col>41</xdr:col>
      <xdr:colOff>50800</xdr:colOff>
      <xdr:row>96</xdr:row>
      <xdr:rowOff>4105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972300" y="16298016"/>
          <a:ext cx="889000" cy="16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156887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61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164675</xdr:rowOff>
    </xdr:from>
    <xdr:to>
      <xdr:col>36</xdr:col>
      <xdr:colOff>165100</xdr:colOff>
      <xdr:row>96</xdr:row>
      <xdr:rowOff>94825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85952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54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13142</xdr:rowOff>
    </xdr:from>
    <xdr:to>
      <xdr:col>55</xdr:col>
      <xdr:colOff>50800</xdr:colOff>
      <xdr:row>96</xdr:row>
      <xdr:rowOff>114742</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47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36019</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32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12187</xdr:rowOff>
    </xdr:from>
    <xdr:to>
      <xdr:col>50</xdr:col>
      <xdr:colOff>165100</xdr:colOff>
      <xdr:row>96</xdr:row>
      <xdr:rowOff>113787</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4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130314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4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126031</xdr:rowOff>
    </xdr:from>
    <xdr:to>
      <xdr:col>46</xdr:col>
      <xdr:colOff>38100</xdr:colOff>
      <xdr:row>96</xdr:row>
      <xdr:rowOff>56181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41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72708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18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124755</xdr:rowOff>
    </xdr:from>
    <xdr:to>
      <xdr:col>41</xdr:col>
      <xdr:colOff>101600</xdr:colOff>
      <xdr:row>96</xdr:row>
      <xdr:rowOff>54905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41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71432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18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130916</xdr:rowOff>
    </xdr:from>
    <xdr:to>
      <xdr:col>36</xdr:col>
      <xdr:colOff>165100</xdr:colOff>
      <xdr:row>95</xdr:row>
      <xdr:rowOff>61066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24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77593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02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96426</xdr:rowOff>
    </xdr:from>
    <xdr:to>
      <xdr:col>85</xdr:col>
      <xdr:colOff>127000</xdr:colOff>
      <xdr:row>38</xdr:row>
      <xdr:rowOff>25491</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6440076"/>
          <a:ext cx="838200" cy="10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123174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466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25491</xdr:rowOff>
    </xdr:from>
    <xdr:to>
      <xdr:col>81</xdr:col>
      <xdr:colOff>50800</xdr:colOff>
      <xdr:row>38</xdr:row>
      <xdr:rowOff>44717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4592300" y="6540591"/>
          <a:ext cx="889000" cy="1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90233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60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2517</xdr:rowOff>
    </xdr:from>
    <xdr:to>
      <xdr:col>76</xdr:col>
      <xdr:colOff>114300</xdr:colOff>
      <xdr:row>38</xdr:row>
      <xdr:rowOff>44717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6517617"/>
          <a:ext cx="889000" cy="4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57335</xdr:rowOff>
    </xdr:from>
    <xdr:to>
      <xdr:col>71</xdr:col>
      <xdr:colOff>177800</xdr:colOff>
      <xdr:row>38</xdr:row>
      <xdr:rowOff>2517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058085"/>
          <a:ext cx="889000" cy="45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114755</xdr:rowOff>
    </xdr:from>
    <xdr:to>
      <xdr:col>67</xdr:col>
      <xdr:colOff>101600</xdr:colOff>
      <xdr:row>37</xdr:row>
      <xdr:rowOff>44905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2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36032</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47111" y="637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45626</xdr:rowOff>
    </xdr:from>
    <xdr:to>
      <xdr:col>85</xdr:col>
      <xdr:colOff>177800</xdr:colOff>
      <xdr:row>37</xdr:row>
      <xdr:rowOff>147226</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3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68503</xdr:rowOff>
    </xdr:from>
    <xdr:ext cx="469744"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24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146141</xdr:rowOff>
    </xdr:from>
    <xdr:to>
      <xdr:col>81</xdr:col>
      <xdr:colOff>101600</xdr:colOff>
      <xdr:row>38</xdr:row>
      <xdr:rowOff>76291</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48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92818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26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165367</xdr:rowOff>
    </xdr:from>
    <xdr:to>
      <xdr:col>76</xdr:col>
      <xdr:colOff>165100</xdr:colOff>
      <xdr:row>38</xdr:row>
      <xdr:rowOff>95517</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50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86644</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60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123167</xdr:rowOff>
    </xdr:from>
    <xdr:to>
      <xdr:col>72</xdr:col>
      <xdr:colOff>38100</xdr:colOff>
      <xdr:row>38</xdr:row>
      <xdr:rowOff>53318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4668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44444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55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6535</xdr:rowOff>
    </xdr:from>
    <xdr:to>
      <xdr:col>67</xdr:col>
      <xdr:colOff>101600</xdr:colOff>
      <xdr:row>35</xdr:row>
      <xdr:rowOff>108135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00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124662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578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169075</xdr:rowOff>
    </xdr:from>
    <xdr:to>
      <xdr:col>85</xdr:col>
      <xdr:colOff>127000</xdr:colOff>
      <xdr:row>76</xdr:row>
      <xdr:rowOff>16599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3027825"/>
          <a:ext cx="8382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88092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3118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16599</xdr:rowOff>
    </xdr:from>
    <xdr:to>
      <xdr:col>81</xdr:col>
      <xdr:colOff>50800</xdr:colOff>
      <xdr:row>76</xdr:row>
      <xdr:rowOff>66193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3046799"/>
          <a:ext cx="889000" cy="4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22586</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322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66193</xdr:rowOff>
    </xdr:from>
    <xdr:to>
      <xdr:col>76</xdr:col>
      <xdr:colOff>114300</xdr:colOff>
      <xdr:row>76</xdr:row>
      <xdr:rowOff>92621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3096393"/>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59287</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92621</xdr:rowOff>
    </xdr:from>
    <xdr:to>
      <xdr:col>71</xdr:col>
      <xdr:colOff>177800</xdr:colOff>
      <xdr:row>76</xdr:row>
      <xdr:rowOff>126758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122821"/>
          <a:ext cx="889000" cy="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71226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121958</xdr:rowOff>
    </xdr:from>
    <xdr:to>
      <xdr:col>67</xdr:col>
      <xdr:colOff>101600</xdr:colOff>
      <xdr:row>77</xdr:row>
      <xdr:rowOff>52108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43235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32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118275</xdr:rowOff>
    </xdr:from>
    <xdr:to>
      <xdr:col>85</xdr:col>
      <xdr:colOff>177800</xdr:colOff>
      <xdr:row>76</xdr:row>
      <xdr:rowOff>48425</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29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141152</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282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137249</xdr:rowOff>
    </xdr:from>
    <xdr:to>
      <xdr:col>81</xdr:col>
      <xdr:colOff>101600</xdr:colOff>
      <xdr:row>76</xdr:row>
      <xdr:rowOff>67399</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29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83926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77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15393</xdr:rowOff>
    </xdr:from>
    <xdr:to>
      <xdr:col>76</xdr:col>
      <xdr:colOff>165100</xdr:colOff>
      <xdr:row>76</xdr:row>
      <xdr:rowOff>116993</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04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133519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2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41821</xdr:rowOff>
    </xdr:from>
    <xdr:to>
      <xdr:col>72</xdr:col>
      <xdr:colOff>38100</xdr:colOff>
      <xdr:row>76</xdr:row>
      <xdr:rowOff>143421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07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159948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75958</xdr:rowOff>
    </xdr:from>
    <xdr:to>
      <xdr:col>67</xdr:col>
      <xdr:colOff>101600</xdr:colOff>
      <xdr:row>77</xdr:row>
      <xdr:rowOff>6108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10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22636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8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100602</xdr:rowOff>
    </xdr:from>
    <xdr:to>
      <xdr:col>85</xdr:col>
      <xdr:colOff>127000</xdr:colOff>
      <xdr:row>98</xdr:row>
      <xdr:rowOff>152978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5481300" y="16902702"/>
          <a:ext cx="838200" cy="5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64099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694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100602</xdr:rowOff>
    </xdr:from>
    <xdr:to>
      <xdr:col>81</xdr:col>
      <xdr:colOff>50800</xdr:colOff>
      <xdr:row>98</xdr:row>
      <xdr:rowOff>102392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902702"/>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147962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95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24767</xdr:rowOff>
    </xdr:from>
    <xdr:to>
      <xdr:col>76</xdr:col>
      <xdr:colOff>114300</xdr:colOff>
      <xdr:row>98</xdr:row>
      <xdr:rowOff>102392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826867"/>
          <a:ext cx="889000" cy="7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24767</xdr:rowOff>
    </xdr:from>
    <xdr:to>
      <xdr:col>71</xdr:col>
      <xdr:colOff>177800</xdr:colOff>
      <xdr:row>98</xdr:row>
      <xdr:rowOff>64585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826867"/>
          <a:ext cx="889000" cy="3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119093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52980</xdr:rowOff>
    </xdr:from>
    <xdr:to>
      <xdr:col>67</xdr:col>
      <xdr:colOff>101600</xdr:colOff>
      <xdr:row>98</xdr:row>
      <xdr:rowOff>154580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145707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94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102178</xdr:rowOff>
    </xdr:from>
    <xdr:to>
      <xdr:col>85</xdr:col>
      <xdr:colOff>177800</xdr:colOff>
      <xdr:row>99</xdr:row>
      <xdr:rowOff>32328</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90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19649</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82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49802</xdr:rowOff>
    </xdr:from>
    <xdr:to>
      <xdr:col>81</xdr:col>
      <xdr:colOff>101600</xdr:colOff>
      <xdr:row>98</xdr:row>
      <xdr:rowOff>151402</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85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167929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62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51592</xdr:rowOff>
    </xdr:from>
    <xdr:to>
      <xdr:col>76</xdr:col>
      <xdr:colOff>165100</xdr:colOff>
      <xdr:row>98</xdr:row>
      <xdr:rowOff>153192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8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144319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94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145417</xdr:rowOff>
    </xdr:from>
    <xdr:to>
      <xdr:col>72</xdr:col>
      <xdr:colOff>38100</xdr:colOff>
      <xdr:row>98</xdr:row>
      <xdr:rowOff>75567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77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92094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5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13785</xdr:rowOff>
    </xdr:from>
    <xdr:to>
      <xdr:col>67</xdr:col>
      <xdr:colOff>101600</xdr:colOff>
      <xdr:row>98</xdr:row>
      <xdr:rowOff>115385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81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131912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59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7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114177</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8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120540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29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141762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3289</xdr:rowOff>
    </xdr:from>
    <xdr:to>
      <xdr:col>98</xdr:col>
      <xdr:colOff>38100</xdr:colOff>
      <xdr:row>38</xdr:row>
      <xdr:rowOff>104889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121416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31541</xdr:rowOff>
    </xdr:from>
    <xdr:to>
      <xdr:col>98</xdr:col>
      <xdr:colOff>38100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149668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11113</xdr:rowOff>
    </xdr:from>
    <xdr:to>
      <xdr:col>116</xdr:col>
      <xdr:colOff>63500</xdr:colOff>
      <xdr:row>75</xdr:row>
      <xdr:rowOff>59442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869863"/>
          <a:ext cx="838200" cy="4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60659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1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18370</xdr:rowOff>
    </xdr:from>
    <xdr:to>
      <xdr:col>111</xdr:col>
      <xdr:colOff>177800</xdr:colOff>
      <xdr:row>75</xdr:row>
      <xdr:rowOff>59442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2877120"/>
          <a:ext cx="8890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32942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12732</xdr:rowOff>
    </xdr:from>
    <xdr:to>
      <xdr:col>107</xdr:col>
      <xdr:colOff>50800</xdr:colOff>
      <xdr:row>75</xdr:row>
      <xdr:rowOff>18370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2871482"/>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41915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164312</xdr:rowOff>
    </xdr:from>
    <xdr:to>
      <xdr:col>102</xdr:col>
      <xdr:colOff>114300</xdr:colOff>
      <xdr:row>75</xdr:row>
      <xdr:rowOff>12732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2851612"/>
          <a:ext cx="889000" cy="1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45229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62325</xdr:rowOff>
    </xdr:from>
    <xdr:to>
      <xdr:col>98</xdr:col>
      <xdr:colOff>38100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155052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0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131763</xdr:rowOff>
    </xdr:from>
    <xdr:to>
      <xdr:col>116</xdr:col>
      <xdr:colOff>114300</xdr:colOff>
      <xdr:row>75</xdr:row>
      <xdr:rowOff>61913</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81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154640</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67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8642</xdr:rowOff>
    </xdr:from>
    <xdr:to>
      <xdr:col>112</xdr:col>
      <xdr:colOff>38100</xdr:colOff>
      <xdr:row>75</xdr:row>
      <xdr:rowOff>110242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86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126769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4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139020</xdr:rowOff>
    </xdr:from>
    <xdr:to>
      <xdr:col>107</xdr:col>
      <xdr:colOff>101600</xdr:colOff>
      <xdr:row>75</xdr:row>
      <xdr:rowOff>69170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8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85697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0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133382</xdr:rowOff>
    </xdr:from>
    <xdr:to>
      <xdr:col>102</xdr:col>
      <xdr:colOff>165100</xdr:colOff>
      <xdr:row>75</xdr:row>
      <xdr:rowOff>63532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82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80059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59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113512</xdr:rowOff>
    </xdr:from>
    <xdr:to>
      <xdr:col>98</xdr:col>
      <xdr:colOff>38100</xdr:colOff>
      <xdr:row>75</xdr:row>
      <xdr:rowOff>43662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80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60189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57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歳出決算額を性質別に</a:t>
          </a:r>
          <a:r>
            <a:rPr kumimoji="1" lang="ja-JP" altLang="en-US" sz="1100">
              <a:solidFill>
                <a:schemeClr val="dk1"/>
              </a:solidFill>
              <a:effectLst/>
              <a:latin typeface="+mn-lt"/>
              <a:ea typeface="+mn-ea"/>
              <a:cs typeface="+mn-cs"/>
            </a:rPr>
            <a:t>見る</a:t>
          </a:r>
          <a:r>
            <a:rPr kumimoji="1" lang="ja-JP" altLang="ja-JP" sz="1100">
              <a:solidFill>
                <a:schemeClr val="dk1"/>
              </a:solidFill>
              <a:effectLst/>
              <a:latin typeface="+mn-lt"/>
              <a:ea typeface="+mn-ea"/>
              <a:cs typeface="+mn-cs"/>
            </a:rPr>
            <a:t>と、災害復旧事業費、公債費、繰出金、扶助費、普通建設事業費（</a:t>
          </a:r>
          <a:r>
            <a:rPr kumimoji="1" lang="ja-JP" altLang="en-US" sz="1100">
              <a:solidFill>
                <a:schemeClr val="dk1"/>
              </a:solidFill>
              <a:effectLst/>
              <a:latin typeface="+mn-lt"/>
              <a:ea typeface="+mn-ea"/>
              <a:cs typeface="+mn-cs"/>
            </a:rPr>
            <a:t>うち</a:t>
          </a:r>
          <a:r>
            <a:rPr kumimoji="1" lang="ja-JP" altLang="ja-JP" sz="1100">
              <a:solidFill>
                <a:schemeClr val="dk1"/>
              </a:solidFill>
              <a:effectLst/>
              <a:latin typeface="+mn-lt"/>
              <a:ea typeface="+mn-ea"/>
              <a:cs typeface="+mn-cs"/>
            </a:rPr>
            <a:t>更新整備）、積立金の</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項目が、類似団体の平均と比較して、住民一人当たりのコストが高い状況となっている。</a:t>
          </a:r>
          <a:endParaRPr lang="ja-JP" altLang="ja-JP" sz="1400">
            <a:effectLst/>
          </a:endParaRPr>
        </a:p>
        <a:p>
          <a:r>
            <a:rPr kumimoji="1" lang="ja-JP" altLang="ja-JP" sz="1100">
              <a:solidFill>
                <a:schemeClr val="dk1"/>
              </a:solidFill>
              <a:effectLst/>
              <a:latin typeface="+mn-lt"/>
              <a:ea typeface="+mn-ea"/>
              <a:cs typeface="+mn-cs"/>
            </a:rPr>
            <a:t>特に</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については、類似団体との開きが最も大きく</a:t>
          </a:r>
          <a:r>
            <a:rPr kumimoji="1" lang="en-US" altLang="ja-JP" sz="1100">
              <a:solidFill>
                <a:schemeClr val="dk1"/>
              </a:solidFill>
              <a:effectLst/>
              <a:latin typeface="+mn-lt"/>
              <a:ea typeface="+mn-ea"/>
              <a:cs typeface="+mn-cs"/>
            </a:rPr>
            <a:t>35,218</a:t>
          </a:r>
          <a:r>
            <a:rPr kumimoji="1" lang="ja-JP" altLang="ja-JP" sz="1100">
              <a:solidFill>
                <a:schemeClr val="dk1"/>
              </a:solidFill>
              <a:effectLst/>
              <a:latin typeface="+mn-lt"/>
              <a:ea typeface="+mn-ea"/>
              <a:cs typeface="+mn-cs"/>
            </a:rPr>
            <a:t>円上回る状況となっている。</a:t>
          </a:r>
          <a:r>
            <a:rPr kumimoji="1" lang="ja-JP" altLang="en-US" sz="1100">
              <a:solidFill>
                <a:schemeClr val="dk1"/>
              </a:solidFill>
              <a:effectLst/>
              <a:latin typeface="+mn-lt"/>
              <a:ea typeface="+mn-ea"/>
              <a:cs typeface="+mn-cs"/>
            </a:rPr>
            <a:t>要因としては、調整給付事業費や保育所運営費</a:t>
          </a:r>
          <a:r>
            <a:rPr kumimoji="1" lang="ja-JP" altLang="ja-JP" sz="1100">
              <a:solidFill>
                <a:schemeClr val="dk1"/>
              </a:solidFill>
              <a:effectLst/>
              <a:latin typeface="+mn-lt"/>
              <a:ea typeface="+mn-ea"/>
              <a:cs typeface="+mn-cs"/>
            </a:rPr>
            <a:t>が増加したこと</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が挙げられる。</a:t>
          </a:r>
          <a:endParaRPr lang="ja-JP" altLang="ja-JP" sz="1400">
            <a:effectLst/>
          </a:endParaRPr>
        </a:p>
        <a:p>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行財政改革を推進し健全かつ持続可能な財政運営を考慮した上で、限られた財源内で最大限の効果が得られるよう緊急性や重要性等のある施策・事業等の取捨選択の徹底に努める</a:t>
          </a:r>
          <a:r>
            <a:rPr kumimoji="1" lang="ja-JP" altLang="en-US" sz="1100">
              <a:solidFill>
                <a:schemeClr val="dk1"/>
              </a:solidFill>
              <a:effectLst/>
              <a:latin typeface="+mn-lt"/>
              <a:ea typeface="+mn-ea"/>
              <a:cs typeface="+mn-cs"/>
            </a:rPr>
            <a:t>必要がある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46,134
45,686
253.01
31,988,625
30,757,492
991,414
15,380,009
30,511,648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143449</xdr:rowOff>
    </xdr:from>
    <xdr:to>
      <xdr:col>24</xdr:col>
      <xdr:colOff>63500</xdr:colOff>
      <xdr:row>37</xdr:row>
      <xdr:rowOff>149758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487099"/>
          <a:ext cx="8382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54124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226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148478</xdr:rowOff>
    </xdr:from>
    <xdr:to>
      <xdr:col>19</xdr:col>
      <xdr:colOff>177800</xdr:colOff>
      <xdr:row>37</xdr:row>
      <xdr:rowOff>149758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2908300" y="6492128"/>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154129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143861</xdr:rowOff>
    </xdr:from>
    <xdr:to>
      <xdr:col>15</xdr:col>
      <xdr:colOff>50800</xdr:colOff>
      <xdr:row>37</xdr:row>
      <xdr:rowOff>148478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019300" y="6487511"/>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156964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15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134442</xdr:rowOff>
    </xdr:from>
    <xdr:to>
      <xdr:col>10</xdr:col>
      <xdr:colOff>114300</xdr:colOff>
      <xdr:row>37</xdr:row>
      <xdr:rowOff>143861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130300" y="6478092"/>
          <a:ext cx="889000" cy="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158609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1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30881</xdr:rowOff>
    </xdr:from>
    <xdr:to>
      <xdr:col>6</xdr:col>
      <xdr:colOff>38100</xdr:colOff>
      <xdr:row>37</xdr:row>
      <xdr:rowOff>132481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149008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14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92649</xdr:rowOff>
    </xdr:from>
    <xdr:to>
      <xdr:col>24</xdr:col>
      <xdr:colOff>114300</xdr:colOff>
      <xdr:row>38</xdr:row>
      <xdr:rowOff>22799</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43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9674</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35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98958</xdr:rowOff>
    </xdr:from>
    <xdr:to>
      <xdr:col>20</xdr:col>
      <xdr:colOff>38100</xdr:colOff>
      <xdr:row>38</xdr:row>
      <xdr:rowOff>29108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44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20235</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53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97678</xdr:rowOff>
    </xdr:from>
    <xdr:to>
      <xdr:col>15</xdr:col>
      <xdr:colOff>101600</xdr:colOff>
      <xdr:row>38</xdr:row>
      <xdr:rowOff>27828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4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18956</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53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93061</xdr:rowOff>
    </xdr:from>
    <xdr:to>
      <xdr:col>10</xdr:col>
      <xdr:colOff>165100</xdr:colOff>
      <xdr:row>38</xdr:row>
      <xdr:rowOff>23211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43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14337</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52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83642</xdr:rowOff>
    </xdr:from>
    <xdr:to>
      <xdr:col>6</xdr:col>
      <xdr:colOff>38100</xdr:colOff>
      <xdr:row>38</xdr:row>
      <xdr:rowOff>13792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4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4919</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52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83964</xdr:rowOff>
    </xdr:from>
    <xdr:to>
      <xdr:col>24</xdr:col>
      <xdr:colOff>63500</xdr:colOff>
      <xdr:row>58</xdr:row>
      <xdr:rowOff>92355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10028064"/>
          <a:ext cx="838200" cy="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150311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51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85316</xdr:rowOff>
    </xdr:from>
    <xdr:to>
      <xdr:col>19</xdr:col>
      <xdr:colOff>177800</xdr:colOff>
      <xdr:row>58</xdr:row>
      <xdr:rowOff>92355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10029416"/>
          <a:ext cx="889000" cy="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98823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97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54790</xdr:rowOff>
    </xdr:from>
    <xdr:to>
      <xdr:col>15</xdr:col>
      <xdr:colOff>50800</xdr:colOff>
      <xdr:row>58</xdr:row>
      <xdr:rowOff>85316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98890"/>
          <a:ext cx="889000" cy="3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89027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56421</xdr:rowOff>
    </xdr:from>
    <xdr:to>
      <xdr:col>10</xdr:col>
      <xdr:colOff>114300</xdr:colOff>
      <xdr:row>58</xdr:row>
      <xdr:rowOff>54790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29071"/>
          <a:ext cx="889000" cy="16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85086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118144</xdr:rowOff>
    </xdr:from>
    <xdr:to>
      <xdr:col>6</xdr:col>
      <xdr:colOff>38100</xdr:colOff>
      <xdr:row>57</xdr:row>
      <xdr:rowOff>48294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64821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33164</xdr:rowOff>
    </xdr:from>
    <xdr:to>
      <xdr:col>24</xdr:col>
      <xdr:colOff>114300</xdr:colOff>
      <xdr:row>58</xdr:row>
      <xdr:rowOff>134764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7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119541</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9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41555</xdr:rowOff>
    </xdr:from>
    <xdr:to>
      <xdr:col>20</xdr:col>
      <xdr:colOff>38100</xdr:colOff>
      <xdr:row>58</xdr:row>
      <xdr:rowOff>143155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134282</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30111" y="1007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34516</xdr:rowOff>
    </xdr:from>
    <xdr:to>
      <xdr:col>15</xdr:col>
      <xdr:colOff>101600</xdr:colOff>
      <xdr:row>58</xdr:row>
      <xdr:rowOff>136116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7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127243</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07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3990</xdr:rowOff>
    </xdr:from>
    <xdr:to>
      <xdr:col>10</xdr:col>
      <xdr:colOff>165100</xdr:colOff>
      <xdr:row>58</xdr:row>
      <xdr:rowOff>105590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4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96717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004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5621</xdr:rowOff>
    </xdr:from>
    <xdr:to>
      <xdr:col>6</xdr:col>
      <xdr:colOff>38100</xdr:colOff>
      <xdr:row>57</xdr:row>
      <xdr:rowOff>107221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7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98348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87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168042</xdr:rowOff>
    </xdr:from>
    <xdr:to>
      <xdr:col>24</xdr:col>
      <xdr:colOff>63500</xdr:colOff>
      <xdr:row>76</xdr:row>
      <xdr:rowOff>51857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026792"/>
          <a:ext cx="838200" cy="5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147848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6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51857</xdr:rowOff>
    </xdr:from>
    <xdr:to>
      <xdr:col>19</xdr:col>
      <xdr:colOff>177800</xdr:colOff>
      <xdr:row>76</xdr:row>
      <xdr:rowOff>95763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082057"/>
          <a:ext cx="889000" cy="4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131106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6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40134</xdr:rowOff>
    </xdr:from>
    <xdr:to>
      <xdr:col>15</xdr:col>
      <xdr:colOff>50800</xdr:colOff>
      <xdr:row>76</xdr:row>
      <xdr:rowOff>95763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070334"/>
          <a:ext cx="889000" cy="5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40134</xdr:rowOff>
    </xdr:from>
    <xdr:to>
      <xdr:col>10</xdr:col>
      <xdr:colOff>114300</xdr:colOff>
      <xdr:row>76</xdr:row>
      <xdr:rowOff>157992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070334"/>
          <a:ext cx="889000" cy="11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153723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114725</xdr:rowOff>
    </xdr:from>
    <xdr:to>
      <xdr:col>6</xdr:col>
      <xdr:colOff>38100</xdr:colOff>
      <xdr:row>77</xdr:row>
      <xdr:rowOff>44875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36002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117242</xdr:rowOff>
    </xdr:from>
    <xdr:to>
      <xdr:col>24</xdr:col>
      <xdr:colOff>114300</xdr:colOff>
      <xdr:row>76</xdr:row>
      <xdr:rowOff>47392</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97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140119</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82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1057</xdr:rowOff>
    </xdr:from>
    <xdr:to>
      <xdr:col>20</xdr:col>
      <xdr:colOff>38100</xdr:colOff>
      <xdr:row>76</xdr:row>
      <xdr:rowOff>102657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03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119184</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80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44963</xdr:rowOff>
    </xdr:from>
    <xdr:to>
      <xdr:col>15</xdr:col>
      <xdr:colOff>101600</xdr:colOff>
      <xdr:row>76</xdr:row>
      <xdr:rowOff>146563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07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163090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85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160784</xdr:rowOff>
    </xdr:from>
    <xdr:to>
      <xdr:col>10</xdr:col>
      <xdr:colOff>165100</xdr:colOff>
      <xdr:row>76</xdr:row>
      <xdr:rowOff>90934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01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107460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79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107192</xdr:rowOff>
    </xdr:from>
    <xdr:to>
      <xdr:col>6</xdr:col>
      <xdr:colOff>38100</xdr:colOff>
      <xdr:row>77</xdr:row>
      <xdr:rowOff>37342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13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53869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912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154722</xdr:rowOff>
    </xdr:from>
    <xdr:to>
      <xdr:col>24</xdr:col>
      <xdr:colOff>63500</xdr:colOff>
      <xdr:row>97</xdr:row>
      <xdr:rowOff>299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442472"/>
          <a:ext cx="838200" cy="1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150785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0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154722</xdr:rowOff>
    </xdr:from>
    <xdr:to>
      <xdr:col>19</xdr:col>
      <xdr:colOff>177800</xdr:colOff>
      <xdr:row>97</xdr:row>
      <xdr:rowOff>66091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442472"/>
          <a:ext cx="889000" cy="25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91324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72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66091</xdr:rowOff>
    </xdr:from>
    <xdr:to>
      <xdr:col>15</xdr:col>
      <xdr:colOff>50800</xdr:colOff>
      <xdr:row>97</xdr:row>
      <xdr:rowOff>142241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96741"/>
          <a:ext cx="889000" cy="7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142241</xdr:rowOff>
    </xdr:from>
    <xdr:to>
      <xdr:col>10</xdr:col>
      <xdr:colOff>114300</xdr:colOff>
      <xdr:row>97</xdr:row>
      <xdr:rowOff>165271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72891"/>
          <a:ext cx="889000" cy="2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89527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151439</xdr:rowOff>
    </xdr:from>
    <xdr:to>
      <xdr:col>6</xdr:col>
      <xdr:colOff>38100</xdr:colOff>
      <xdr:row>97</xdr:row>
      <xdr:rowOff>81589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98116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8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120949</xdr:rowOff>
    </xdr:from>
    <xdr:to>
      <xdr:col>24</xdr:col>
      <xdr:colOff>114300</xdr:colOff>
      <xdr:row>97</xdr:row>
      <xdr:rowOff>51099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8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143826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103922</xdr:rowOff>
    </xdr:from>
    <xdr:to>
      <xdr:col>20</xdr:col>
      <xdr:colOff>38100</xdr:colOff>
      <xdr:row>96</xdr:row>
      <xdr:rowOff>34072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3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50599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16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15291</xdr:rowOff>
    </xdr:from>
    <xdr:to>
      <xdr:col>15</xdr:col>
      <xdr:colOff>101600</xdr:colOff>
      <xdr:row>97</xdr:row>
      <xdr:rowOff>116891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4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108018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3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91441</xdr:rowOff>
    </xdr:from>
    <xdr:to>
      <xdr:col>10</xdr:col>
      <xdr:colOff>165100</xdr:colOff>
      <xdr:row>98</xdr:row>
      <xdr:rowOff>21591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2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12718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1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114471</xdr:rowOff>
    </xdr:from>
    <xdr:to>
      <xdr:col>6</xdr:col>
      <xdr:colOff>38100</xdr:colOff>
      <xdr:row>98</xdr:row>
      <xdr:rowOff>44621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4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35748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3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75921</xdr:rowOff>
    </xdr:from>
    <xdr:to>
      <xdr:col>55</xdr:col>
      <xdr:colOff>0</xdr:colOff>
      <xdr:row>38</xdr:row>
      <xdr:rowOff>76606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591021"/>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130979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3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76606</xdr:rowOff>
    </xdr:from>
    <xdr:to>
      <xdr:col>50</xdr:col>
      <xdr:colOff>114300</xdr:colOff>
      <xdr:row>38</xdr:row>
      <xdr:rowOff>77292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91706"/>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66667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38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77292</xdr:rowOff>
    </xdr:from>
    <xdr:to>
      <xdr:col>45</xdr:col>
      <xdr:colOff>177800</xdr:colOff>
      <xdr:row>38</xdr:row>
      <xdr:rowOff>77750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9239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62095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77292</xdr:rowOff>
    </xdr:from>
    <xdr:to>
      <xdr:col>41</xdr:col>
      <xdr:colOff>50800</xdr:colOff>
      <xdr:row>38</xdr:row>
      <xdr:rowOff>77750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59239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35806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83871</xdr:rowOff>
    </xdr:from>
    <xdr:to>
      <xdr:col>36</xdr:col>
      <xdr:colOff>165100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30548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25121</xdr:rowOff>
    </xdr:from>
    <xdr:to>
      <xdr:col>55</xdr:col>
      <xdr:colOff>50800</xdr:colOff>
      <xdr:row>38</xdr:row>
      <xdr:rowOff>126721</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4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111498</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55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25806</xdr:rowOff>
    </xdr:from>
    <xdr:to>
      <xdr:col>50</xdr:col>
      <xdr:colOff>165100</xdr:colOff>
      <xdr:row>38</xdr:row>
      <xdr:rowOff>127406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118533</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33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26492</xdr:rowOff>
    </xdr:from>
    <xdr:to>
      <xdr:col>46</xdr:col>
      <xdr:colOff>38100</xdr:colOff>
      <xdr:row>38</xdr:row>
      <xdr:rowOff>128092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119219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3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26950</xdr:rowOff>
    </xdr:from>
    <xdr:to>
      <xdr:col>41</xdr:col>
      <xdr:colOff>101600</xdr:colOff>
      <xdr:row>38</xdr:row>
      <xdr:rowOff>128550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119677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34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26492</xdr:rowOff>
    </xdr:from>
    <xdr:to>
      <xdr:col>36</xdr:col>
      <xdr:colOff>165100</xdr:colOff>
      <xdr:row>38</xdr:row>
      <xdr:rowOff>128092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119219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3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99447</xdr:rowOff>
    </xdr:from>
    <xdr:to>
      <xdr:col>55</xdr:col>
      <xdr:colOff>0</xdr:colOff>
      <xdr:row>55</xdr:row>
      <xdr:rowOff>142710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529197"/>
          <a:ext cx="838200" cy="4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96149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97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99447</xdr:rowOff>
    </xdr:from>
    <xdr:to>
      <xdr:col>50</xdr:col>
      <xdr:colOff>114300</xdr:colOff>
      <xdr:row>55</xdr:row>
      <xdr:rowOff>108877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529197"/>
          <a:ext cx="88900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7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108877</xdr:rowOff>
    </xdr:from>
    <xdr:to>
      <xdr:col>45</xdr:col>
      <xdr:colOff>177800</xdr:colOff>
      <xdr:row>55</xdr:row>
      <xdr:rowOff>141719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538627"/>
          <a:ext cx="889000" cy="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53649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109201</xdr:rowOff>
    </xdr:from>
    <xdr:to>
      <xdr:col>41</xdr:col>
      <xdr:colOff>50800</xdr:colOff>
      <xdr:row>55</xdr:row>
      <xdr:rowOff>141719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538951"/>
          <a:ext cx="889000" cy="3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59364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143345</xdr:rowOff>
    </xdr:from>
    <xdr:to>
      <xdr:col>36</xdr:col>
      <xdr:colOff>165100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64622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91910</xdr:rowOff>
    </xdr:from>
    <xdr:to>
      <xdr:col>55</xdr:col>
      <xdr:colOff>50800</xdr:colOff>
      <xdr:row>56</xdr:row>
      <xdr:rowOff>22060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52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114787</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37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48647</xdr:rowOff>
    </xdr:from>
    <xdr:to>
      <xdr:col>50</xdr:col>
      <xdr:colOff>165100</xdr:colOff>
      <xdr:row>55</xdr:row>
      <xdr:rowOff>150247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47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166774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25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58077</xdr:rowOff>
    </xdr:from>
    <xdr:to>
      <xdr:col>46</xdr:col>
      <xdr:colOff>38100</xdr:colOff>
      <xdr:row>55</xdr:row>
      <xdr:rowOff>159677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48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4754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26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90919</xdr:rowOff>
    </xdr:from>
    <xdr:to>
      <xdr:col>41</xdr:col>
      <xdr:colOff>101600</xdr:colOff>
      <xdr:row>56</xdr:row>
      <xdr:rowOff>21069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52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37596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29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58401</xdr:rowOff>
    </xdr:from>
    <xdr:to>
      <xdr:col>36</xdr:col>
      <xdr:colOff>165100</xdr:colOff>
      <xdr:row>55</xdr:row>
      <xdr:rowOff>160001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48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5078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26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91808</xdr:rowOff>
    </xdr:from>
    <xdr:to>
      <xdr:col>55</xdr:col>
      <xdr:colOff>0</xdr:colOff>
      <xdr:row>76</xdr:row>
      <xdr:rowOff>7683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950558"/>
          <a:ext cx="838200" cy="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87151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88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59886</xdr:rowOff>
    </xdr:from>
    <xdr:to>
      <xdr:col>50</xdr:col>
      <xdr:colOff>114300</xdr:colOff>
      <xdr:row>75</xdr:row>
      <xdr:rowOff>91808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2918636"/>
          <a:ext cx="889000" cy="3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143369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4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59886</xdr:rowOff>
    </xdr:from>
    <xdr:to>
      <xdr:col>45</xdr:col>
      <xdr:colOff>177800</xdr:colOff>
      <xdr:row>75</xdr:row>
      <xdr:rowOff>84150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918636"/>
          <a:ext cx="889000" cy="2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81419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2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37712</xdr:rowOff>
    </xdr:from>
    <xdr:to>
      <xdr:col>41</xdr:col>
      <xdr:colOff>50800</xdr:colOff>
      <xdr:row>75</xdr:row>
      <xdr:rowOff>84150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2725012"/>
          <a:ext cx="889000" cy="21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123432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83054</xdr:rowOff>
    </xdr:from>
    <xdr:to>
      <xdr:col>36</xdr:col>
      <xdr:colOff>165100</xdr:colOff>
      <xdr:row>77</xdr:row>
      <xdr:rowOff>13204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4331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20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128333</xdr:rowOff>
    </xdr:from>
    <xdr:to>
      <xdr:col>55</xdr:col>
      <xdr:colOff>50800</xdr:colOff>
      <xdr:row>76</xdr:row>
      <xdr:rowOff>58483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98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151210</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83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41008</xdr:rowOff>
    </xdr:from>
    <xdr:to>
      <xdr:col>50</xdr:col>
      <xdr:colOff>165100</xdr:colOff>
      <xdr:row>75</xdr:row>
      <xdr:rowOff>142608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89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159135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67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9086</xdr:rowOff>
    </xdr:from>
    <xdr:to>
      <xdr:col>46</xdr:col>
      <xdr:colOff>38100</xdr:colOff>
      <xdr:row>75</xdr:row>
      <xdr:rowOff>110686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86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127213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64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33350</xdr:rowOff>
    </xdr:from>
    <xdr:to>
      <xdr:col>41</xdr:col>
      <xdr:colOff>101600</xdr:colOff>
      <xdr:row>75</xdr:row>
      <xdr:rowOff>134950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8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151477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66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158362</xdr:rowOff>
    </xdr:from>
    <xdr:to>
      <xdr:col>36</xdr:col>
      <xdr:colOff>165100</xdr:colOff>
      <xdr:row>74</xdr:row>
      <xdr:rowOff>88512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6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105039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4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159147</xdr:rowOff>
    </xdr:from>
    <xdr:to>
      <xdr:col>55</xdr:col>
      <xdr:colOff>0</xdr:colOff>
      <xdr:row>97</xdr:row>
      <xdr:rowOff>17887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18347"/>
          <a:ext cx="838200" cy="3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56036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3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104366</xdr:rowOff>
    </xdr:from>
    <xdr:to>
      <xdr:col>50</xdr:col>
      <xdr:colOff>114300</xdr:colOff>
      <xdr:row>96</xdr:row>
      <xdr:rowOff>159147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63566"/>
          <a:ext cx="889000" cy="5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7710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86748</xdr:rowOff>
    </xdr:from>
    <xdr:to>
      <xdr:col>45</xdr:col>
      <xdr:colOff>177800</xdr:colOff>
      <xdr:row>96</xdr:row>
      <xdr:rowOff>104366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545948"/>
          <a:ext cx="889000" cy="1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27625</xdr:rowOff>
    </xdr:from>
    <xdr:to>
      <xdr:col>41</xdr:col>
      <xdr:colOff>50800</xdr:colOff>
      <xdr:row>96</xdr:row>
      <xdr:rowOff>86748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486825"/>
          <a:ext cx="889000" cy="5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20837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5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34234</xdr:rowOff>
    </xdr:from>
    <xdr:to>
      <xdr:col>36</xdr:col>
      <xdr:colOff>165100</xdr:colOff>
      <xdr:row>96</xdr:row>
      <xdr:rowOff>135834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126961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8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138537</xdr:rowOff>
    </xdr:from>
    <xdr:to>
      <xdr:col>55</xdr:col>
      <xdr:colOff>50800</xdr:colOff>
      <xdr:row>97</xdr:row>
      <xdr:rowOff>68687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9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116964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108347</xdr:rowOff>
    </xdr:from>
    <xdr:to>
      <xdr:col>50</xdr:col>
      <xdr:colOff>165100</xdr:colOff>
      <xdr:row>97</xdr:row>
      <xdr:rowOff>38497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6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29624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6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53566</xdr:rowOff>
    </xdr:from>
    <xdr:to>
      <xdr:col>46</xdr:col>
      <xdr:colOff>38100</xdr:colOff>
      <xdr:row>96</xdr:row>
      <xdr:rowOff>155166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1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243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8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35948</xdr:rowOff>
    </xdr:from>
    <xdr:to>
      <xdr:col>41</xdr:col>
      <xdr:colOff>101600</xdr:colOff>
      <xdr:row>96</xdr:row>
      <xdr:rowOff>137548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9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154075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27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148275</xdr:rowOff>
    </xdr:from>
    <xdr:to>
      <xdr:col>36</xdr:col>
      <xdr:colOff>165100</xdr:colOff>
      <xdr:row>96</xdr:row>
      <xdr:rowOff>78425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3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94952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21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27076</xdr:rowOff>
    </xdr:from>
    <xdr:to>
      <xdr:col>85</xdr:col>
      <xdr:colOff>127000</xdr:colOff>
      <xdr:row>37</xdr:row>
      <xdr:rowOff>72644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70726"/>
          <a:ext cx="838200" cy="4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51674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52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39383</xdr:rowOff>
    </xdr:from>
    <xdr:to>
      <xdr:col>81</xdr:col>
      <xdr:colOff>50800</xdr:colOff>
      <xdr:row>37</xdr:row>
      <xdr:rowOff>72644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383033"/>
          <a:ext cx="889000" cy="3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156906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39383</xdr:rowOff>
    </xdr:from>
    <xdr:to>
      <xdr:col>76</xdr:col>
      <xdr:colOff>114300</xdr:colOff>
      <xdr:row>37</xdr:row>
      <xdr:rowOff>65196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83033"/>
          <a:ext cx="889000" cy="2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143053</xdr:rowOff>
    </xdr:from>
    <xdr:to>
      <xdr:col>71</xdr:col>
      <xdr:colOff>177800</xdr:colOff>
      <xdr:row>37</xdr:row>
      <xdr:rowOff>65196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15253"/>
          <a:ext cx="889000" cy="9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32779</xdr:rowOff>
    </xdr:from>
    <xdr:to>
      <xdr:col>67</xdr:col>
      <xdr:colOff>101600</xdr:colOff>
      <xdr:row>36</xdr:row>
      <xdr:rowOff>134379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150906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147726</xdr:rowOff>
    </xdr:from>
    <xdr:to>
      <xdr:col>85</xdr:col>
      <xdr:colOff>177800</xdr:colOff>
      <xdr:row>37</xdr:row>
      <xdr:rowOff>77876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1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62653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3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21844</xdr:rowOff>
    </xdr:from>
    <xdr:to>
      <xdr:col>81</xdr:col>
      <xdr:colOff>101600</xdr:colOff>
      <xdr:row>37</xdr:row>
      <xdr:rowOff>123444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6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114571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5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160033</xdr:rowOff>
    </xdr:from>
    <xdr:to>
      <xdr:col>76</xdr:col>
      <xdr:colOff>165100</xdr:colOff>
      <xdr:row>37</xdr:row>
      <xdr:rowOff>90183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3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81310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2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14396</xdr:rowOff>
    </xdr:from>
    <xdr:to>
      <xdr:col>72</xdr:col>
      <xdr:colOff>38100</xdr:colOff>
      <xdr:row>37</xdr:row>
      <xdr:rowOff>115996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5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107123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5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92253</xdr:rowOff>
    </xdr:from>
    <xdr:to>
      <xdr:col>67</xdr:col>
      <xdr:colOff>101600</xdr:colOff>
      <xdr:row>37</xdr:row>
      <xdr:rowOff>22403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6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13530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3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105905</xdr:rowOff>
    </xdr:from>
    <xdr:to>
      <xdr:col>85</xdr:col>
      <xdr:colOff>127000</xdr:colOff>
      <xdr:row>56</xdr:row>
      <xdr:rowOff>145682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07105"/>
          <a:ext cx="838200" cy="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145682</xdr:rowOff>
    </xdr:from>
    <xdr:to>
      <xdr:col>81</xdr:col>
      <xdr:colOff>50800</xdr:colOff>
      <xdr:row>57</xdr:row>
      <xdr:rowOff>17727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746882"/>
          <a:ext cx="889000" cy="4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109844</xdr:rowOff>
    </xdr:from>
    <xdr:to>
      <xdr:col>76</xdr:col>
      <xdr:colOff>114300</xdr:colOff>
      <xdr:row>57</xdr:row>
      <xdr:rowOff>17727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711044"/>
          <a:ext cx="889000" cy="7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12431</xdr:rowOff>
    </xdr:from>
    <xdr:to>
      <xdr:col>71</xdr:col>
      <xdr:colOff>177800</xdr:colOff>
      <xdr:row>56</xdr:row>
      <xdr:rowOff>109844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613631"/>
          <a:ext cx="889000" cy="9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26416</xdr:rowOff>
    </xdr:from>
    <xdr:to>
      <xdr:col>67</xdr:col>
      <xdr:colOff>101600</xdr:colOff>
      <xdr:row>56</xdr:row>
      <xdr:rowOff>128016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119143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7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55105</xdr:rowOff>
    </xdr:from>
    <xdr:to>
      <xdr:col>85</xdr:col>
      <xdr:colOff>177800</xdr:colOff>
      <xdr:row>56</xdr:row>
      <xdr:rowOff>156705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5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33532</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3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94882</xdr:rowOff>
    </xdr:from>
    <xdr:to>
      <xdr:col>81</xdr:col>
      <xdr:colOff>101600</xdr:colOff>
      <xdr:row>57</xdr:row>
      <xdr:rowOff>25032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9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16159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78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138377</xdr:rowOff>
    </xdr:from>
    <xdr:to>
      <xdr:col>76</xdr:col>
      <xdr:colOff>165100</xdr:colOff>
      <xdr:row>57</xdr:row>
      <xdr:rowOff>68527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3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59654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3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59044</xdr:rowOff>
    </xdr:from>
    <xdr:to>
      <xdr:col>72</xdr:col>
      <xdr:colOff>38100</xdr:colOff>
      <xdr:row>56</xdr:row>
      <xdr:rowOff>160644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6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151771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75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133081</xdr:rowOff>
    </xdr:from>
    <xdr:to>
      <xdr:col>67</xdr:col>
      <xdr:colOff>101600</xdr:colOff>
      <xdr:row>56</xdr:row>
      <xdr:rowOff>63231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56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79758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33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96427</xdr:rowOff>
    </xdr:from>
    <xdr:to>
      <xdr:col>85</xdr:col>
      <xdr:colOff>127000</xdr:colOff>
      <xdr:row>78</xdr:row>
      <xdr:rowOff>25491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298077"/>
          <a:ext cx="838200" cy="10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123175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24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25491</xdr:rowOff>
    </xdr:from>
    <xdr:to>
      <xdr:col>81</xdr:col>
      <xdr:colOff>50800</xdr:colOff>
      <xdr:row>78</xdr:row>
      <xdr:rowOff>44717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398591"/>
          <a:ext cx="889000" cy="1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90050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46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2518</xdr:rowOff>
    </xdr:from>
    <xdr:to>
      <xdr:col>76</xdr:col>
      <xdr:colOff>114300</xdr:colOff>
      <xdr:row>78</xdr:row>
      <xdr:rowOff>44717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375618"/>
          <a:ext cx="889000" cy="4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57335</xdr:rowOff>
    </xdr:from>
    <xdr:to>
      <xdr:col>71</xdr:col>
      <xdr:colOff>177800</xdr:colOff>
      <xdr:row>78</xdr:row>
      <xdr:rowOff>2518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2916085"/>
          <a:ext cx="889000" cy="45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114754</xdr:rowOff>
    </xdr:from>
    <xdr:to>
      <xdr:col>67</xdr:col>
      <xdr:colOff>101600</xdr:colOff>
      <xdr:row>77</xdr:row>
      <xdr:rowOff>44904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14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36031</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23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45627</xdr:rowOff>
    </xdr:from>
    <xdr:to>
      <xdr:col>85</xdr:col>
      <xdr:colOff>177800</xdr:colOff>
      <xdr:row>77</xdr:row>
      <xdr:rowOff>147227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24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68504</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146141</xdr:rowOff>
    </xdr:from>
    <xdr:to>
      <xdr:col>81</xdr:col>
      <xdr:colOff>101600</xdr:colOff>
      <xdr:row>78</xdr:row>
      <xdr:rowOff>76291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4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92818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1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165367</xdr:rowOff>
    </xdr:from>
    <xdr:to>
      <xdr:col>76</xdr:col>
      <xdr:colOff>165100</xdr:colOff>
      <xdr:row>78</xdr:row>
      <xdr:rowOff>95517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3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86644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45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123168</xdr:rowOff>
    </xdr:from>
    <xdr:to>
      <xdr:col>72</xdr:col>
      <xdr:colOff>38100</xdr:colOff>
      <xdr:row>78</xdr:row>
      <xdr:rowOff>53318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32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44445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417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6535</xdr:rowOff>
    </xdr:from>
    <xdr:to>
      <xdr:col>67</xdr:col>
      <xdr:colOff>101600</xdr:colOff>
      <xdr:row>75</xdr:row>
      <xdr:rowOff>108135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286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124662</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264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169075</xdr:rowOff>
    </xdr:from>
    <xdr:to>
      <xdr:col>85</xdr:col>
      <xdr:colOff>127000</xdr:colOff>
      <xdr:row>96</xdr:row>
      <xdr:rowOff>16599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456825"/>
          <a:ext cx="8382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88092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4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16599</xdr:rowOff>
    </xdr:from>
    <xdr:to>
      <xdr:col>81</xdr:col>
      <xdr:colOff>50800</xdr:colOff>
      <xdr:row>96</xdr:row>
      <xdr:rowOff>66193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475799"/>
          <a:ext cx="889000" cy="4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22586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5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66193</xdr:rowOff>
    </xdr:from>
    <xdr:to>
      <xdr:col>76</xdr:col>
      <xdr:colOff>114300</xdr:colOff>
      <xdr:row>96</xdr:row>
      <xdr:rowOff>92621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525393"/>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59287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92621</xdr:rowOff>
    </xdr:from>
    <xdr:to>
      <xdr:col>71</xdr:col>
      <xdr:colOff>177800</xdr:colOff>
      <xdr:row>96</xdr:row>
      <xdr:rowOff>126758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551821"/>
          <a:ext cx="889000" cy="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71214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121958</xdr:rowOff>
    </xdr:from>
    <xdr:to>
      <xdr:col>67</xdr:col>
      <xdr:colOff>101600</xdr:colOff>
      <xdr:row>97</xdr:row>
      <xdr:rowOff>52108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43235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6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118275</xdr:rowOff>
    </xdr:from>
    <xdr:to>
      <xdr:col>85</xdr:col>
      <xdr:colOff>177800</xdr:colOff>
      <xdr:row>96</xdr:row>
      <xdr:rowOff>48425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4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141152</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25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137249</xdr:rowOff>
    </xdr:from>
    <xdr:to>
      <xdr:col>81</xdr:col>
      <xdr:colOff>101600</xdr:colOff>
      <xdr:row>96</xdr:row>
      <xdr:rowOff>67399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42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83926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20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15393</xdr:rowOff>
    </xdr:from>
    <xdr:to>
      <xdr:col>76</xdr:col>
      <xdr:colOff>165100</xdr:colOff>
      <xdr:row>96</xdr:row>
      <xdr:rowOff>116993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4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133520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24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41821</xdr:rowOff>
    </xdr:from>
    <xdr:to>
      <xdr:col>72</xdr:col>
      <xdr:colOff>38100</xdr:colOff>
      <xdr:row>96</xdr:row>
      <xdr:rowOff>143421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50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159948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7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75958</xdr:rowOff>
    </xdr:from>
    <xdr:to>
      <xdr:col>67</xdr:col>
      <xdr:colOff>101600</xdr:colOff>
      <xdr:row>97</xdr:row>
      <xdr:rowOff>6108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53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22635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31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13970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6357620"/>
          <a:ext cx="1269" cy="297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132097</xdr:rowOff>
    </xdr:from>
    <xdr:ext cx="313932"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6132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13970</xdr:rowOff>
    </xdr:from>
    <xdr:to>
      <xdr:col>116</xdr:col>
      <xdr:colOff>152400</xdr:colOff>
      <xdr:row>37</xdr:row>
      <xdr:rowOff>13970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111760</xdr:rowOff>
    </xdr:from>
    <xdr:to>
      <xdr:col>112</xdr:col>
      <xdr:colOff>38100</xdr:colOff>
      <xdr:row>35</xdr:row>
      <xdr:rowOff>41910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33</xdr:row>
      <xdr:rowOff>58437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571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8890</xdr:rowOff>
    </xdr:from>
    <xdr:to>
      <xdr:col>107</xdr:col>
      <xdr:colOff>101600</xdr:colOff>
      <xdr:row>33</xdr:row>
      <xdr:rowOff>110490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127017</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5441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54610</xdr:rowOff>
    </xdr:from>
    <xdr:to>
      <xdr:col>102</xdr:col>
      <xdr:colOff>165100</xdr:colOff>
      <xdr:row>31</xdr:row>
      <xdr:rowOff>156210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53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30</xdr:row>
      <xdr:rowOff>1287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5144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146050</xdr:rowOff>
    </xdr:from>
    <xdr:to>
      <xdr:col>98</xdr:col>
      <xdr:colOff>38100</xdr:colOff>
      <xdr:row>32</xdr:row>
      <xdr:rowOff>76200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54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30</xdr:row>
      <xdr:rowOff>92727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5236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歳出決算額を目的別にみると、農林水産業費、民生費、商工費、災害復旧費、衛生費、公債費の６項目が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類似団体の平均と比較して、住民一人当たりのコストが高い状況となっている。</a:t>
          </a:r>
          <a:endParaRPr lang="ja-JP" altLang="ja-JP" sz="1400">
            <a:effectLst/>
          </a:endParaRPr>
        </a:p>
        <a:p>
          <a:r>
            <a:rPr kumimoji="1" lang="ja-JP" altLang="en-US" sz="1100">
              <a:solidFill>
                <a:schemeClr val="dk1"/>
              </a:solidFill>
              <a:effectLst/>
              <a:latin typeface="+mn-lt"/>
              <a:ea typeface="+mn-ea"/>
              <a:cs typeface="+mn-cs"/>
            </a:rPr>
            <a:t>その中で災害復旧費</a:t>
          </a:r>
          <a:r>
            <a:rPr kumimoji="1" lang="ja-JP" altLang="ja-JP" sz="1100">
              <a:solidFill>
                <a:schemeClr val="dk1"/>
              </a:solidFill>
              <a:effectLst/>
              <a:latin typeface="+mn-lt"/>
              <a:ea typeface="+mn-ea"/>
              <a:cs typeface="+mn-cs"/>
            </a:rPr>
            <a:t>については、類似団体</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4,336</a:t>
          </a:r>
          <a:r>
            <a:rPr kumimoji="1" lang="ja-JP" altLang="ja-JP" sz="1100">
              <a:solidFill>
                <a:schemeClr val="dk1"/>
              </a:solidFill>
              <a:effectLst/>
              <a:latin typeface="+mn-lt"/>
              <a:ea typeface="+mn-ea"/>
              <a:cs typeface="+mn-cs"/>
            </a:rPr>
            <a:t>円上回っている状況となっている。</a:t>
          </a:r>
          <a:r>
            <a:rPr lang="ja-JP" altLang="ja-JP" sz="1100" b="0" i="0" baseline="0">
              <a:solidFill>
                <a:schemeClr val="dk1"/>
              </a:solidFill>
              <a:effectLst/>
              <a:latin typeface="+mn-lt"/>
              <a:ea typeface="+mn-ea"/>
              <a:cs typeface="+mn-cs"/>
            </a:rPr>
            <a:t>主な</a:t>
          </a:r>
          <a:r>
            <a:rPr kumimoji="1" lang="ja-JP" altLang="en-US" sz="1100">
              <a:solidFill>
                <a:schemeClr val="dk1"/>
              </a:solidFill>
              <a:effectLst/>
              <a:latin typeface="+mn-lt"/>
              <a:ea typeface="+mn-ea"/>
              <a:cs typeface="+mn-cs"/>
            </a:rPr>
            <a:t>要因としては、令和６年の梅雨前線豪雨や台風</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号により被災した農地・農業用施設や公共土木施設の復旧等が</a:t>
          </a:r>
          <a:r>
            <a:rPr lang="ja-JP" altLang="en-US" sz="1100" b="0" i="0" baseline="0">
              <a:solidFill>
                <a:schemeClr val="dk1"/>
              </a:solidFill>
              <a:effectLst/>
              <a:latin typeface="+mn-lt"/>
              <a:ea typeface="+mn-ea"/>
              <a:cs typeface="+mn-cs"/>
            </a:rPr>
            <a:t>挙げられる。</a:t>
          </a:r>
          <a:endParaRPr lang="ja-JP" altLang="ja-JP" sz="1400">
            <a:effectLst/>
          </a:endParaRPr>
        </a:p>
        <a:p>
          <a:r>
            <a:rPr lang="ja-JP" altLang="ja-JP" sz="1100">
              <a:solidFill>
                <a:schemeClr val="dk1"/>
              </a:solidFill>
              <a:effectLst/>
              <a:latin typeface="+mn-lt"/>
              <a:ea typeface="+mn-ea"/>
              <a:cs typeface="+mn-cs"/>
            </a:rPr>
            <a:t>また、公債費については、年々類似団体との開きが大きくなっており、</a:t>
          </a:r>
          <a:r>
            <a:rPr lang="en-US" altLang="ja-JP" sz="1100">
              <a:solidFill>
                <a:schemeClr val="dk1"/>
              </a:solidFill>
              <a:effectLst/>
              <a:latin typeface="+mn-lt"/>
              <a:ea typeface="+mn-ea"/>
              <a:cs typeface="+mn-cs"/>
            </a:rPr>
            <a:t>12,822</a:t>
          </a:r>
          <a:r>
            <a:rPr lang="ja-JP" altLang="ja-JP" sz="1100">
              <a:solidFill>
                <a:schemeClr val="dk1"/>
              </a:solidFill>
              <a:effectLst/>
              <a:latin typeface="+mn-lt"/>
              <a:ea typeface="+mn-ea"/>
              <a:cs typeface="+mn-cs"/>
            </a:rPr>
            <a:t>円上回る状況となっている。</a:t>
          </a:r>
          <a:r>
            <a:rPr lang="ja-JP" altLang="en-US" sz="1100">
              <a:solidFill>
                <a:schemeClr val="dk1"/>
              </a:solidFill>
              <a:effectLst/>
              <a:latin typeface="+mn-lt"/>
              <a:ea typeface="+mn-ea"/>
              <a:cs typeface="+mn-cs"/>
            </a:rPr>
            <a:t>主な要因としては、</a:t>
          </a:r>
          <a:r>
            <a:rPr kumimoji="1" lang="ja-JP" altLang="ja-JP" sz="1100">
              <a:solidFill>
                <a:schemeClr val="dk1"/>
              </a:solidFill>
              <a:effectLst/>
              <a:latin typeface="+mn-lt"/>
              <a:ea typeface="+mn-ea"/>
              <a:cs typeface="+mn-cs"/>
            </a:rPr>
            <a:t>近年大規模事業</a:t>
          </a:r>
          <a:r>
            <a:rPr kumimoji="1" lang="ja-JP" altLang="en-US" sz="1100">
              <a:solidFill>
                <a:schemeClr val="dk1"/>
              </a:solidFill>
              <a:effectLst/>
              <a:latin typeface="+mn-lt"/>
              <a:ea typeface="+mn-ea"/>
              <a:cs typeface="+mn-cs"/>
            </a:rPr>
            <a:t>が重なったことなど</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挙げられる</a:t>
          </a:r>
          <a:r>
            <a:rPr kumimoji="1" lang="ja-JP" altLang="ja-JP" sz="1100">
              <a:solidFill>
                <a:schemeClr val="dk1"/>
              </a:solidFill>
              <a:effectLst/>
              <a:latin typeface="+mn-lt"/>
              <a:ea typeface="+mn-ea"/>
              <a:cs typeface="+mn-cs"/>
            </a:rPr>
            <a:t>。今後も地方債の発行については、事業の必要性や緊急性等を考慮し、借入額は緊急性や重要性のある事業を選択した上で必要最小限にとどめるなど、計画的な地方債管理に努める</a:t>
          </a:r>
          <a:r>
            <a:rPr kumimoji="1" lang="ja-JP" altLang="en-US" sz="1100">
              <a:solidFill>
                <a:schemeClr val="dk1"/>
              </a:solidFill>
              <a:effectLst/>
              <a:latin typeface="+mn-lt"/>
              <a:ea typeface="+mn-ea"/>
              <a:cs typeface="+mn-cs"/>
            </a:rPr>
            <a:t>必要がある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残高</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と比較して、</a:t>
          </a:r>
          <a:r>
            <a:rPr kumimoji="1" lang="en-US" altLang="ja-JP" sz="1100">
              <a:solidFill>
                <a:schemeClr val="dk1"/>
              </a:solidFill>
              <a:effectLst/>
              <a:latin typeface="+mn-lt"/>
              <a:ea typeface="+mn-ea"/>
              <a:cs typeface="+mn-cs"/>
            </a:rPr>
            <a:t>1.57</a:t>
          </a:r>
          <a:r>
            <a:rPr kumimoji="1" lang="ja-JP" altLang="en-US" sz="1100">
              <a:solidFill>
                <a:schemeClr val="dk1"/>
              </a:solidFill>
              <a:effectLst/>
              <a:latin typeface="+mn-lt"/>
              <a:ea typeface="+mn-ea"/>
              <a:cs typeface="+mn-cs"/>
            </a:rPr>
            <a:t>ポイント上昇の</a:t>
          </a:r>
          <a:r>
            <a:rPr kumimoji="1" lang="en-US" altLang="ja-JP" sz="1100">
              <a:solidFill>
                <a:schemeClr val="dk1"/>
              </a:solidFill>
              <a:effectLst/>
              <a:latin typeface="+mn-lt"/>
              <a:ea typeface="+mn-ea"/>
              <a:cs typeface="+mn-cs"/>
            </a:rPr>
            <a:t>30.41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となっ</a:t>
          </a:r>
          <a:r>
            <a:rPr kumimoji="1" lang="ja-JP" altLang="ja-JP" sz="1100">
              <a:solidFill>
                <a:schemeClr val="dk1"/>
              </a:solidFill>
              <a:effectLst/>
              <a:latin typeface="+mn-lt"/>
              <a:ea typeface="+mn-ea"/>
              <a:cs typeface="+mn-cs"/>
            </a:rPr>
            <a:t>ている。実質収支額については、３～５％が望ましいと考えられており、概ね適正な</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となっている。実質単年度収支については、赤字</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なって</a:t>
          </a:r>
          <a:r>
            <a:rPr kumimoji="1" lang="ja-JP" altLang="en-US" sz="1100">
              <a:solidFill>
                <a:schemeClr val="dk1"/>
              </a:solidFill>
              <a:effectLst/>
              <a:latin typeface="+mn-lt"/>
              <a:ea typeface="+mn-ea"/>
              <a:cs typeface="+mn-cs"/>
            </a:rPr>
            <a:t>おり、主な要因としては、</a:t>
          </a:r>
          <a:r>
            <a:rPr kumimoji="1" lang="ja-JP" altLang="ja-JP" sz="1100">
              <a:solidFill>
                <a:schemeClr val="dk1"/>
              </a:solidFill>
              <a:effectLst/>
              <a:latin typeface="+mn-lt"/>
              <a:ea typeface="+mn-ea"/>
              <a:cs typeface="+mn-cs"/>
            </a:rPr>
            <a:t>扶助費や公債費等の経常一般財源が増加したことなどにより単年度収支額が</a:t>
          </a:r>
          <a:r>
            <a:rPr kumimoji="1" lang="ja-JP" altLang="en-US" sz="1100">
              <a:solidFill>
                <a:schemeClr val="dk1"/>
              </a:solidFill>
              <a:effectLst/>
              <a:latin typeface="+mn-lt"/>
              <a:ea typeface="+mn-ea"/>
              <a:cs typeface="+mn-cs"/>
            </a:rPr>
            <a:t>赤字となっ</a:t>
          </a:r>
          <a:r>
            <a:rPr kumimoji="1" lang="ja-JP" altLang="ja-JP" sz="1100">
              <a:solidFill>
                <a:schemeClr val="dk1"/>
              </a:solidFill>
              <a:effectLst/>
              <a:latin typeface="+mn-lt"/>
              <a:ea typeface="+mn-ea"/>
              <a:cs typeface="+mn-cs"/>
            </a:rPr>
            <a:t>たことや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取崩額が</a:t>
          </a:r>
          <a:r>
            <a:rPr kumimoji="1" lang="ja-JP" altLang="en-US" sz="1100">
              <a:solidFill>
                <a:schemeClr val="dk1"/>
              </a:solidFill>
              <a:effectLst/>
              <a:latin typeface="+mn-lt"/>
              <a:ea typeface="+mn-ea"/>
              <a:cs typeface="+mn-cs"/>
            </a:rPr>
            <a:t>積立額よりも大きくなった</a:t>
          </a:r>
          <a:r>
            <a:rPr kumimoji="1" lang="ja-JP" altLang="ja-JP" sz="1100">
              <a:solidFill>
                <a:schemeClr val="dk1"/>
              </a:solidFill>
              <a:effectLst/>
              <a:latin typeface="+mn-lt"/>
              <a:ea typeface="+mn-ea"/>
              <a:cs typeface="+mn-cs"/>
            </a:rPr>
            <a:t>ことが</a:t>
          </a:r>
          <a:r>
            <a:rPr kumimoji="1" lang="ja-JP" altLang="en-US" sz="1100">
              <a:solidFill>
                <a:schemeClr val="dk1"/>
              </a:solidFill>
              <a:effectLst/>
              <a:latin typeface="+mn-lt"/>
              <a:ea typeface="+mn-ea"/>
              <a:cs typeface="+mn-cs"/>
            </a:rPr>
            <a:t>挙げられる</a:t>
          </a:r>
          <a:r>
            <a:rPr kumimoji="1" lang="ja-JP" altLang="ja-JP" sz="1100">
              <a:solidFill>
                <a:schemeClr val="dk1"/>
              </a:solidFill>
              <a:effectLst/>
              <a:latin typeface="+mn-lt"/>
              <a:ea typeface="+mn-ea"/>
              <a:cs typeface="+mn-cs"/>
            </a:rPr>
            <a:t>。今後も財政計画や行政改革大綱等に基づき、適正な財政運営に努める</a:t>
          </a:r>
          <a:r>
            <a:rPr kumimoji="1" lang="ja-JP" altLang="en-US" sz="1100">
              <a:solidFill>
                <a:schemeClr val="dk1"/>
              </a:solidFill>
              <a:effectLst/>
              <a:latin typeface="+mn-lt"/>
              <a:ea typeface="+mn-ea"/>
              <a:cs typeface="+mn-cs"/>
            </a:rPr>
            <a:t>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ついては、全ての会計において黒字で推移しているが、一般会計から特別会計への繰出金は高い水準で推移している。一般会計では、普通交付税の大幅な増加は見込めないことなどから、引き続き厳しい財政状況が予想される。</a:t>
          </a:r>
          <a:endParaRPr lang="ja-JP" altLang="ja-JP" sz="1400">
            <a:effectLst/>
          </a:endParaRPr>
        </a:p>
        <a:p>
          <a:r>
            <a:rPr kumimoji="1" lang="ja-JP" altLang="ja-JP" sz="1100">
              <a:solidFill>
                <a:schemeClr val="dk1"/>
              </a:solidFill>
              <a:effectLst/>
              <a:latin typeface="+mn-lt"/>
              <a:ea typeface="+mn-ea"/>
              <a:cs typeface="+mn-cs"/>
            </a:rPr>
            <a:t>その中で、水道事業会計及び下水道事業会計等においては、今後、施設の老朽化等への対応が一層重要となっている。また、国民健康保険特別会計及び介護保険特別会計等においては、高齢化の進行や医療技術の高度化等に伴う医療費、サービス給付費等の増加が一層見込まれる</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今後も黒字決算で推移するよう、各会計において、合理化及び効率化、経費抑制・削減等に向けた取組を推進し、安定的な財政運営に努める</a:t>
          </a:r>
          <a:r>
            <a:rPr kumimoji="1" lang="ja-JP" altLang="en-US" sz="1100">
              <a:solidFill>
                <a:schemeClr val="dk1"/>
              </a:solidFill>
              <a:effectLst/>
              <a:latin typeface="+mn-lt"/>
              <a:ea typeface="+mn-ea"/>
              <a:cs typeface="+mn-cs"/>
            </a:rPr>
            <a:t>必要がある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31988625</v>
      </c>
      <c r="BO4" s="449"/>
      <c r="BP4" s="449"/>
      <c r="BQ4" s="449"/>
      <c r="BR4" s="449"/>
      <c r="BS4" s="449"/>
      <c r="BT4" s="449"/>
      <c r="BU4" s="450"/>
      <c r="BV4" s="448">
        <v>32678227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6.4</v>
      </c>
      <c r="CU4" s="589"/>
      <c r="CV4" s="589"/>
      <c r="CW4" s="589"/>
      <c r="CX4" s="589"/>
      <c r="CY4" s="589"/>
      <c r="CZ4" s="589"/>
      <c r="DA4" s="590"/>
      <c r="DB4" s="588">
        <v>6.8</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30757492</v>
      </c>
      <c r="BO5" s="420"/>
      <c r="BP5" s="420"/>
      <c r="BQ5" s="420"/>
      <c r="BR5" s="420"/>
      <c r="BS5" s="420"/>
      <c r="BT5" s="420"/>
      <c r="BU5" s="421"/>
      <c r="BV5" s="419">
        <v>31464009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92.4</v>
      </c>
      <c r="CU5" s="417"/>
      <c r="CV5" s="417"/>
      <c r="CW5" s="417"/>
      <c r="CX5" s="417"/>
      <c r="CY5" s="417"/>
      <c r="CZ5" s="417"/>
      <c r="DA5" s="418"/>
      <c r="DB5" s="416">
        <v>92</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1231133</v>
      </c>
      <c r="BO6" s="420"/>
      <c r="BP6" s="420"/>
      <c r="BQ6" s="420"/>
      <c r="BR6" s="420"/>
      <c r="BS6" s="420"/>
      <c r="BT6" s="420"/>
      <c r="BU6" s="421"/>
      <c r="BV6" s="419">
        <v>1214218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92.7</v>
      </c>
      <c r="CU6" s="563"/>
      <c r="CV6" s="563"/>
      <c r="CW6" s="563"/>
      <c r="CX6" s="563"/>
      <c r="CY6" s="563"/>
      <c r="CZ6" s="563"/>
      <c r="DA6" s="564"/>
      <c r="DB6" s="562">
        <v>92.5</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239719</v>
      </c>
      <c r="BO7" s="420"/>
      <c r="BP7" s="420"/>
      <c r="BQ7" s="420"/>
      <c r="BR7" s="420"/>
      <c r="BS7" s="420"/>
      <c r="BT7" s="420"/>
      <c r="BU7" s="421"/>
      <c r="BV7" s="419">
        <v>200790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15380009</v>
      </c>
      <c r="CU7" s="420"/>
      <c r="CV7" s="420"/>
      <c r="CW7" s="420"/>
      <c r="CX7" s="420"/>
      <c r="CY7" s="420"/>
      <c r="CZ7" s="420"/>
      <c r="DA7" s="421"/>
      <c r="DB7" s="419">
        <v>14980893</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991414</v>
      </c>
      <c r="BO8" s="420"/>
      <c r="BP8" s="420"/>
      <c r="BQ8" s="420"/>
      <c r="BR8" s="420"/>
      <c r="BS8" s="420"/>
      <c r="BT8" s="420"/>
      <c r="BU8" s="421"/>
      <c r="BV8" s="419">
        <v>1013428</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v>
      </c>
      <c r="CU8" s="523"/>
      <c r="CV8" s="523"/>
      <c r="CW8" s="523"/>
      <c r="CX8" s="523"/>
      <c r="CY8" s="523"/>
      <c r="CZ8" s="523"/>
      <c r="DA8" s="524"/>
      <c r="DB8" s="522">
        <v>0.4</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47153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-22014</v>
      </c>
      <c r="BO9" s="420"/>
      <c r="BP9" s="420"/>
      <c r="BQ9" s="420"/>
      <c r="BR9" s="420"/>
      <c r="BS9" s="420"/>
      <c r="BT9" s="420"/>
      <c r="BU9" s="421"/>
      <c r="BV9" s="419">
        <v>-127995</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17</v>
      </c>
      <c r="CU9" s="417"/>
      <c r="CV9" s="417"/>
      <c r="CW9" s="417"/>
      <c r="CX9" s="417"/>
      <c r="CY9" s="417"/>
      <c r="CZ9" s="417"/>
      <c r="DA9" s="418"/>
      <c r="DB9" s="416">
        <v>17</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49249</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7930</v>
      </c>
      <c r="BO10" s="420"/>
      <c r="BP10" s="420"/>
      <c r="BQ10" s="420"/>
      <c r="BR10" s="420"/>
      <c r="BS10" s="420"/>
      <c r="BT10" s="420"/>
      <c r="BU10" s="421"/>
      <c r="BV10" s="419">
        <v>6925</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46134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162078</v>
      </c>
      <c r="BO12" s="420"/>
      <c r="BP12" s="420"/>
      <c r="BQ12" s="420"/>
      <c r="BR12" s="420"/>
      <c r="BS12" s="420"/>
      <c r="BT12" s="420"/>
      <c r="BU12" s="421"/>
      <c r="BV12" s="419">
        <v>389978</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45686</v>
      </c>
      <c r="S13" s="507"/>
      <c r="T13" s="507"/>
      <c r="U13" s="507"/>
      <c r="V13" s="508"/>
      <c r="W13" s="509" t="s">
        <v>131</v>
      </c>
      <c r="X13" s="405"/>
      <c r="Y13" s="405"/>
      <c r="Z13" s="405"/>
      <c r="AA13" s="405"/>
      <c r="AB13" s="406"/>
      <c r="AC13" s="372">
        <v>1324</v>
      </c>
      <c r="AD13" s="373"/>
      <c r="AE13" s="373"/>
      <c r="AF13" s="373"/>
      <c r="AG13" s="374"/>
      <c r="AH13" s="372">
        <v>1358</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-176162</v>
      </c>
      <c r="BO13" s="420"/>
      <c r="BP13" s="420"/>
      <c r="BQ13" s="420"/>
      <c r="BR13" s="420"/>
      <c r="BS13" s="420"/>
      <c r="BT13" s="420"/>
      <c r="BU13" s="421"/>
      <c r="BV13" s="419">
        <v>-511048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8.5</v>
      </c>
      <c r="CU13" s="417"/>
      <c r="CV13" s="417"/>
      <c r="CW13" s="417"/>
      <c r="CX13" s="417"/>
      <c r="CY13" s="417"/>
      <c r="CZ13" s="417"/>
      <c r="DA13" s="418"/>
      <c r="DB13" s="416">
        <v>8.1</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46642</v>
      </c>
      <c r="S14" s="507"/>
      <c r="T14" s="507"/>
      <c r="U14" s="507"/>
      <c r="V14" s="508"/>
      <c r="W14" s="510"/>
      <c r="X14" s="408"/>
      <c r="Y14" s="408"/>
      <c r="Z14" s="408"/>
      <c r="AA14" s="408"/>
      <c r="AB14" s="409"/>
      <c r="AC14" s="499">
        <v>6.1</v>
      </c>
      <c r="AD14" s="500"/>
      <c r="AE14" s="500"/>
      <c r="AF14" s="500"/>
      <c r="AG14" s="501"/>
      <c r="AH14" s="499">
        <v>6.3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0.2</v>
      </c>
      <c r="CU14" s="517"/>
      <c r="CV14" s="517"/>
      <c r="CW14" s="517"/>
      <c r="CX14" s="517"/>
      <c r="CY14" s="517"/>
      <c r="CZ14" s="517"/>
      <c r="DA14" s="518"/>
      <c r="DB14" s="516">
        <v>0.1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46276</v>
      </c>
      <c r="S15" s="507"/>
      <c r="T15" s="507"/>
      <c r="U15" s="507"/>
      <c r="V15" s="508"/>
      <c r="W15" s="509" t="s">
        <v>137</v>
      </c>
      <c r="X15" s="405"/>
      <c r="Y15" s="405"/>
      <c r="Z15" s="405"/>
      <c r="AA15" s="405"/>
      <c r="AB15" s="406"/>
      <c r="AC15" s="372">
        <v>5335</v>
      </c>
      <c r="AD15" s="373"/>
      <c r="AE15" s="373"/>
      <c r="AF15" s="373"/>
      <c r="AG15" s="374"/>
      <c r="AH15" s="372">
        <v>5208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5395949</v>
      </c>
      <c r="BO15" s="449"/>
      <c r="BP15" s="449"/>
      <c r="BQ15" s="449"/>
      <c r="BR15" s="449"/>
      <c r="BS15" s="449"/>
      <c r="BT15" s="449"/>
      <c r="BU15" s="450"/>
      <c r="BV15" s="448">
        <v>5447125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24.6</v>
      </c>
      <c r="AD16" s="500"/>
      <c r="AE16" s="500"/>
      <c r="AF16" s="500"/>
      <c r="AG16" s="501"/>
      <c r="AH16" s="499">
        <v>24.1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14000594</v>
      </c>
      <c r="BO16" s="420"/>
      <c r="BP16" s="420"/>
      <c r="BQ16" s="420"/>
      <c r="BR16" s="420"/>
      <c r="BS16" s="420"/>
      <c r="BT16" s="420"/>
      <c r="BU16" s="421"/>
      <c r="BV16" s="419">
        <v>13544942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15049</v>
      </c>
      <c r="AD17" s="373"/>
      <c r="AE17" s="373"/>
      <c r="AF17" s="373"/>
      <c r="AG17" s="374"/>
      <c r="AH17" s="372">
        <v>15063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6734664</v>
      </c>
      <c r="BO17" s="420"/>
      <c r="BP17" s="420"/>
      <c r="BQ17" s="420"/>
      <c r="BR17" s="420"/>
      <c r="BS17" s="420"/>
      <c r="BT17" s="420"/>
      <c r="BU17" s="421"/>
      <c r="BV17" s="419">
        <v>6798172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253.01</v>
      </c>
      <c r="M18" s="472"/>
      <c r="N18" s="472"/>
      <c r="O18" s="472"/>
      <c r="P18" s="472"/>
      <c r="Q18" s="472"/>
      <c r="R18" s="473"/>
      <c r="S18" s="473"/>
      <c r="T18" s="473"/>
      <c r="U18" s="473"/>
      <c r="V18" s="474"/>
      <c r="W18" s="490"/>
      <c r="X18" s="491"/>
      <c r="Y18" s="491"/>
      <c r="Z18" s="491"/>
      <c r="AA18" s="491"/>
      <c r="AB18" s="515"/>
      <c r="AC18" s="389">
        <v>69.3</v>
      </c>
      <c r="AD18" s="390"/>
      <c r="AE18" s="390"/>
      <c r="AF18" s="390"/>
      <c r="AG18" s="475"/>
      <c r="AH18" s="389">
        <v>69.599999999999994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14417931</v>
      </c>
      <c r="BO18" s="420"/>
      <c r="BP18" s="420"/>
      <c r="BQ18" s="420"/>
      <c r="BR18" s="420"/>
      <c r="BS18" s="420"/>
      <c r="BT18" s="420"/>
      <c r="BU18" s="421"/>
      <c r="BV18" s="419">
        <v>13844487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186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19466049</v>
      </c>
      <c r="BO19" s="420"/>
      <c r="BP19" s="420"/>
      <c r="BQ19" s="420"/>
      <c r="BR19" s="420"/>
      <c r="BS19" s="420"/>
      <c r="BT19" s="420"/>
      <c r="BU19" s="421"/>
      <c r="BV19" s="419">
        <v>19232177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19415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30511648</v>
      </c>
      <c r="BO22" s="449"/>
      <c r="BP22" s="449"/>
      <c r="BQ22" s="449"/>
      <c r="BR22" s="449"/>
      <c r="BS22" s="449"/>
      <c r="BT22" s="449"/>
      <c r="BU22" s="450"/>
      <c r="BV22" s="448">
        <v>31317851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15908394</v>
      </c>
      <c r="BO23" s="420"/>
      <c r="BP23" s="420"/>
      <c r="BQ23" s="420"/>
      <c r="BR23" s="420"/>
      <c r="BS23" s="420"/>
      <c r="BT23" s="420"/>
      <c r="BU23" s="421"/>
      <c r="BV23" s="419">
        <v>15920251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7758</v>
      </c>
      <c r="R24" s="373"/>
      <c r="S24" s="373"/>
      <c r="T24" s="373"/>
      <c r="U24" s="373"/>
      <c r="V24" s="374"/>
      <c r="W24" s="462"/>
      <c r="X24" s="399"/>
      <c r="Y24" s="400"/>
      <c r="Z24" s="375" t="s">
        <v>162</v>
      </c>
      <c r="AA24" s="376"/>
      <c r="AB24" s="376"/>
      <c r="AC24" s="376"/>
      <c r="AD24" s="376"/>
      <c r="AE24" s="376"/>
      <c r="AF24" s="376"/>
      <c r="AG24" s="377"/>
      <c r="AH24" s="372">
        <v>420</v>
      </c>
      <c r="AI24" s="373"/>
      <c r="AJ24" s="373"/>
      <c r="AK24" s="373"/>
      <c r="AL24" s="374"/>
      <c r="AM24" s="372">
        <v>1282680</v>
      </c>
      <c r="AN24" s="373"/>
      <c r="AO24" s="373"/>
      <c r="AP24" s="373"/>
      <c r="AQ24" s="373"/>
      <c r="AR24" s="374"/>
      <c r="AS24" s="372">
        <v>3054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23651235</v>
      </c>
      <c r="BO24" s="420"/>
      <c r="BP24" s="420"/>
      <c r="BQ24" s="420"/>
      <c r="BR24" s="420"/>
      <c r="BS24" s="420"/>
      <c r="BT24" s="420"/>
      <c r="BU24" s="421"/>
      <c r="BV24" s="419">
        <v>23682965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6570</v>
      </c>
      <c r="R25" s="373"/>
      <c r="S25" s="373"/>
      <c r="T25" s="373"/>
      <c r="U25" s="373"/>
      <c r="V25" s="374"/>
      <c r="W25" s="462"/>
      <c r="X25" s="399"/>
      <c r="Y25" s="400"/>
      <c r="Z25" s="375" t="s">
        <v>165</v>
      </c>
      <c r="AA25" s="376"/>
      <c r="AB25" s="376"/>
      <c r="AC25" s="376"/>
      <c r="AD25" s="376"/>
      <c r="AE25" s="376"/>
      <c r="AF25" s="376"/>
      <c r="AG25" s="377"/>
      <c r="AH25" s="372">
        <v>80</v>
      </c>
      <c r="AI25" s="373"/>
      <c r="AJ25" s="373"/>
      <c r="AK25" s="373"/>
      <c r="AL25" s="374"/>
      <c r="AM25" s="372">
        <v>234160</v>
      </c>
      <c r="AN25" s="373"/>
      <c r="AO25" s="373"/>
      <c r="AP25" s="373"/>
      <c r="AQ25" s="373"/>
      <c r="AR25" s="374"/>
      <c r="AS25" s="372">
        <v>2927</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9474350</v>
      </c>
      <c r="BO25" s="449"/>
      <c r="BP25" s="449"/>
      <c r="BQ25" s="449"/>
      <c r="BR25" s="449"/>
      <c r="BS25" s="449"/>
      <c r="BT25" s="449"/>
      <c r="BU25" s="450"/>
      <c r="BV25" s="448">
        <v>9055958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6320</v>
      </c>
      <c r="R26" s="373"/>
      <c r="S26" s="373"/>
      <c r="T26" s="373"/>
      <c r="U26" s="373"/>
      <c r="V26" s="374"/>
      <c r="W26" s="462"/>
      <c r="X26" s="399"/>
      <c r="Y26" s="400"/>
      <c r="Z26" s="375" t="s">
        <v>168</v>
      </c>
      <c r="AA26" s="430"/>
      <c r="AB26" s="430"/>
      <c r="AC26" s="430"/>
      <c r="AD26" s="430"/>
      <c r="AE26" s="430"/>
      <c r="AF26" s="430"/>
      <c r="AG26" s="431"/>
      <c r="AH26" s="372">
        <v>13</v>
      </c>
      <c r="AI26" s="373"/>
      <c r="AJ26" s="373"/>
      <c r="AK26" s="373"/>
      <c r="AL26" s="374"/>
      <c r="AM26" s="372">
        <v>42926</v>
      </c>
      <c r="AN26" s="373"/>
      <c r="AO26" s="373"/>
      <c r="AP26" s="373"/>
      <c r="AQ26" s="373"/>
      <c r="AR26" s="374"/>
      <c r="AS26" s="372">
        <v>3302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4040</v>
      </c>
      <c r="R27" s="373"/>
      <c r="S27" s="373"/>
      <c r="T27" s="373"/>
      <c r="U27" s="373"/>
      <c r="V27" s="374"/>
      <c r="W27" s="462"/>
      <c r="X27" s="399"/>
      <c r="Y27" s="400"/>
      <c r="Z27" s="375" t="s">
        <v>171</v>
      </c>
      <c r="AA27" s="376"/>
      <c r="AB27" s="376"/>
      <c r="AC27" s="376"/>
      <c r="AD27" s="376"/>
      <c r="AE27" s="376"/>
      <c r="AF27" s="376"/>
      <c r="AG27" s="377"/>
      <c r="AH27" s="372">
        <v>10</v>
      </c>
      <c r="AI27" s="373"/>
      <c r="AJ27" s="373"/>
      <c r="AK27" s="373"/>
      <c r="AL27" s="374"/>
      <c r="AM27" s="372">
        <v>40000</v>
      </c>
      <c r="AN27" s="373"/>
      <c r="AO27" s="373"/>
      <c r="AP27" s="373"/>
      <c r="AQ27" s="373"/>
      <c r="AR27" s="374"/>
      <c r="AS27" s="372">
        <v>4000</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100000</v>
      </c>
      <c r="BO27" s="454"/>
      <c r="BP27" s="454"/>
      <c r="BQ27" s="454"/>
      <c r="BR27" s="454"/>
      <c r="BS27" s="454"/>
      <c r="BT27" s="454"/>
      <c r="BU27" s="455"/>
      <c r="BV27" s="453">
        <v>100000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3230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4676854</v>
      </c>
      <c r="BO28" s="449"/>
      <c r="BP28" s="449"/>
      <c r="BQ28" s="449"/>
      <c r="BR28" s="449"/>
      <c r="BS28" s="449"/>
      <c r="BT28" s="449"/>
      <c r="BU28" s="450"/>
      <c r="BV28" s="448">
        <v>4320419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18</v>
      </c>
      <c r="M29" s="373"/>
      <c r="N29" s="373"/>
      <c r="O29" s="373"/>
      <c r="P29" s="374"/>
      <c r="Q29" s="372">
        <v>2990</v>
      </c>
      <c r="R29" s="373"/>
      <c r="S29" s="373"/>
      <c r="T29" s="373"/>
      <c r="U29" s="373"/>
      <c r="V29" s="374"/>
      <c r="W29" s="463"/>
      <c r="X29" s="464"/>
      <c r="Y29" s="465"/>
      <c r="Z29" s="375" t="s">
        <v>177</v>
      </c>
      <c r="AA29" s="376"/>
      <c r="AB29" s="376"/>
      <c r="AC29" s="376"/>
      <c r="AD29" s="376"/>
      <c r="AE29" s="376"/>
      <c r="AF29" s="376"/>
      <c r="AG29" s="377"/>
      <c r="AH29" s="372">
        <v>430</v>
      </c>
      <c r="AI29" s="373"/>
      <c r="AJ29" s="373"/>
      <c r="AK29" s="373"/>
      <c r="AL29" s="374"/>
      <c r="AM29" s="372">
        <v>1322680</v>
      </c>
      <c r="AN29" s="373"/>
      <c r="AO29" s="373"/>
      <c r="AP29" s="373"/>
      <c r="AQ29" s="373"/>
      <c r="AR29" s="374"/>
      <c r="AS29" s="372">
        <v>3076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2304042</v>
      </c>
      <c r="BO29" s="420"/>
      <c r="BP29" s="420"/>
      <c r="BQ29" s="420"/>
      <c r="BR29" s="420"/>
      <c r="BS29" s="420"/>
      <c r="BT29" s="420"/>
      <c r="BU29" s="421"/>
      <c r="BV29" s="419">
        <v>2224269</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4499438</v>
      </c>
      <c r="BO30" s="454"/>
      <c r="BP30" s="454"/>
      <c r="BQ30" s="454"/>
      <c r="BR30" s="454"/>
      <c r="BS30" s="454"/>
      <c r="BT30" s="454"/>
      <c r="BU30" s="455"/>
      <c r="BV30" s="453">
        <v>4803858</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f>IF(BG34="","",MAX(C34:D43,U34:V43,AM34:AN43)+1)</f>
        <v>7</v>
      </c>
      <c r="BF34" s="367"/>
      <c r="BG34" s="368" t="str">
        <f>IF('各会計、関係団体の財政状況及び健全化判断比率'!B33="","",'各会計、関係団体の財政状況及び健全化判断比率'!B33)</f>
        <v>国民宿舎事業特別会計</v>
      </c>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鹿児島県市町村総合事務組合</v>
      </c>
      <c r="BZ34" s="368"/>
      <c r="CA34" s="368"/>
      <c r="CB34" s="368"/>
      <c r="CC34" s="368"/>
      <c r="CD34" s="368"/>
      <c r="CE34" s="368"/>
      <c r="CF34" s="368"/>
      <c r="CG34" s="368"/>
      <c r="CH34" s="368"/>
      <c r="CI34" s="368"/>
      <c r="CJ34" s="368"/>
      <c r="CK34" s="368"/>
      <c r="CL34" s="368"/>
      <c r="CM34" s="368"/>
      <c r="CN34" s="169"/>
      <c r="CO34" s="367">
        <f>IF(CQ34="","",MAX(C34:D43,U34:V43,AM34:AN43,BE34:BF43,BW34:BX43)+1)</f>
        <v>15</v>
      </c>
      <c r="CP34" s="367"/>
      <c r="CQ34" s="368" t="str">
        <f>IF('各会計、関係団体の財政状況及び健全化判断比率'!BS7="","",'各会計、関係団体の財政状況及び健全化判断比率'!BS7)</f>
        <v>日置市農業公社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f t="shared" ref="BE35:BE43" si="1">IF(BG35="","",BE34+1)</f>
        <v>8</v>
      </c>
      <c r="BF35" s="367"/>
      <c r="BG35" s="368" t="str">
        <f>IF('各会計、関係団体の財政状況及び健全化判断比率'!B34="","",'各会計、関係団体の財政状況及び健全化判断比率'!B34)</f>
        <v>温泉給湯事業特別会計</v>
      </c>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いちき串木野市・日置市衛生処理組合</v>
      </c>
      <c r="BZ35" s="368"/>
      <c r="CA35" s="368"/>
      <c r="CB35" s="368"/>
      <c r="CC35" s="368"/>
      <c r="CD35" s="368"/>
      <c r="CE35" s="368"/>
      <c r="CF35" s="368"/>
      <c r="CG35" s="368"/>
      <c r="CH35" s="368"/>
      <c r="CI35" s="368"/>
      <c r="CJ35" s="368"/>
      <c r="CK35" s="368"/>
      <c r="CL35" s="368"/>
      <c r="CM35" s="368"/>
      <c r="CN35" s="169"/>
      <c r="CO35" s="367">
        <f t="shared" ref="CO35:CO43" si="3">IF(CQ35="","",CO34+1)</f>
        <v>16</v>
      </c>
      <c r="CP35" s="367"/>
      <c r="CQ35" s="368" t="str">
        <f>IF('各会計、関係団体の財政状況及び健全化判断比率'!BS8="","",'各会計、関係団体の財政状況及び健全化判断比率'!BS8)</f>
        <v>日置市土地開発公社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f t="shared" si="1"/>
        <v>9</v>
      </c>
      <c r="BF36" s="367"/>
      <c r="BG36" s="368" t="str">
        <f>IF('各会計、関係団体の財政状況及び健全化判断比率'!B35="","",'各会計、関係団体の財政状況及び健全化判断比率'!B35)</f>
        <v>健康交流館事業特別会計</v>
      </c>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南薩地区衛生管理組合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鹿児島県後期高齢者医療広域連合（一般会計）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鹿児島県後期高齢者医療広域連合（後期高齢者医療特別会計）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IyBwRcg6X/r+L0HC/MbgqwXBVpUbnw+/lUMnKI/z2dKkAVHd70jCPjsfvOhgQbd+3/KVgojfjJfNm6jsTqJQiA==" saltValue="5cGhuncuhaxU5udYL6PmV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537</v>
      </c>
      <c r="D34" s="1151"/>
      <c r="E34" s="1152"/>
      <c r="F34" s="32">
        <v>13.32</v>
      </c>
      <c r="G34" s="33">
        <v>12.53</v>
      </c>
      <c r="H34" s="33">
        <v>13.05</v>
      </c>
      <c r="I34" s="33">
        <v>13.01</v>
      </c>
      <c r="J34" s="34">
        <v>11.52</v>
      </c>
      <c r="K34" s="22"/>
      <c r="L34" s="22"/>
      <c r="M34" s="22"/>
      <c r="N34" s="22"/>
      <c r="O34" s="22"/>
      <c r="P34" s="22"/>
    </row>
    <row r="35" spans="1:16" ht="39" customHeight="1" x14ac:dyDescent="0.15">
      <c r="A35" s="22"/>
      <c r="B35" s="35"/>
      <c r="C35" s="1145" t="s">
        <v>538</v>
      </c>
      <c r="D35" s="1146"/>
      <c r="E35" s="1147"/>
      <c r="F35" s="36">
        <v>2.4700000000000002</v>
      </c>
      <c r="G35" s="37">
        <v>3.57</v>
      </c>
      <c r="H35" s="37">
        <v>5.15</v>
      </c>
      <c r="I35" s="37">
        <v>6.14</v>
      </c>
      <c r="J35" s="38">
        <v>6.92</v>
      </c>
      <c r="K35" s="22"/>
      <c r="L35" s="22"/>
      <c r="M35" s="22"/>
      <c r="N35" s="22"/>
      <c r="O35" s="22"/>
      <c r="P35" s="22"/>
    </row>
    <row r="36" spans="1:16" ht="39" customHeight="1" x14ac:dyDescent="0.15">
      <c r="A36" s="22"/>
      <c r="B36" s="35"/>
      <c r="C36" s="1145" t="s">
        <v>539</v>
      </c>
      <c r="D36" s="1146"/>
      <c r="E36" s="1147"/>
      <c r="F36" s="36">
        <v>6.02</v>
      </c>
      <c r="G36" s="37">
        <v>7.99</v>
      </c>
      <c r="H36" s="37">
        <v>7.72</v>
      </c>
      <c r="I36" s="37">
        <v>6.76</v>
      </c>
      <c r="J36" s="38">
        <v>6.44</v>
      </c>
      <c r="K36" s="22"/>
      <c r="L36" s="22"/>
      <c r="M36" s="22"/>
      <c r="N36" s="22"/>
      <c r="O36" s="22"/>
      <c r="P36" s="22"/>
    </row>
    <row r="37" spans="1:16" ht="39" customHeight="1" x14ac:dyDescent="0.15">
      <c r="A37" s="22"/>
      <c r="B37" s="35"/>
      <c r="C37" s="1145" t="s">
        <v>540</v>
      </c>
      <c r="D37" s="1146"/>
      <c r="E37" s="1147"/>
      <c r="F37" s="36">
        <v>1.31</v>
      </c>
      <c r="G37" s="37">
        <v>1.7</v>
      </c>
      <c r="H37" s="37">
        <v>2.29</v>
      </c>
      <c r="I37" s="37">
        <v>1.91</v>
      </c>
      <c r="J37" s="38">
        <v>1.77</v>
      </c>
      <c r="K37" s="22"/>
      <c r="L37" s="22"/>
      <c r="M37" s="22"/>
      <c r="N37" s="22"/>
      <c r="O37" s="22"/>
      <c r="P37" s="22"/>
    </row>
    <row r="38" spans="1:16" ht="39" customHeight="1" x14ac:dyDescent="0.15">
      <c r="A38" s="22"/>
      <c r="B38" s="35"/>
      <c r="C38" s="1145" t="s">
        <v>541</v>
      </c>
      <c r="D38" s="1146"/>
      <c r="E38" s="1147"/>
      <c r="F38" s="36">
        <v>1.07</v>
      </c>
      <c r="G38" s="37">
        <v>1.1499999999999999</v>
      </c>
      <c r="H38" s="37">
        <v>1.1299999999999999</v>
      </c>
      <c r="I38" s="37">
        <v>0.6</v>
      </c>
      <c r="J38" s="38">
        <v>0.02</v>
      </c>
      <c r="K38" s="22"/>
      <c r="L38" s="22"/>
      <c r="M38" s="22"/>
      <c r="N38" s="22"/>
      <c r="O38" s="22"/>
      <c r="P38" s="22"/>
    </row>
    <row r="39" spans="1:16" ht="39" customHeight="1" x14ac:dyDescent="0.15">
      <c r="A39" s="22"/>
      <c r="B39" s="35"/>
      <c r="C39" s="1145" t="s">
        <v>542</v>
      </c>
      <c r="D39" s="1146"/>
      <c r="E39" s="1147"/>
      <c r="F39" s="36">
        <v>0.01</v>
      </c>
      <c r="G39" s="37">
        <v>0.01</v>
      </c>
      <c r="H39" s="37">
        <v>0.01</v>
      </c>
      <c r="I39" s="37">
        <v>0.01</v>
      </c>
      <c r="J39" s="38">
        <v>0.02</v>
      </c>
      <c r="K39" s="22"/>
      <c r="L39" s="22"/>
      <c r="M39" s="22"/>
      <c r="N39" s="22"/>
      <c r="O39" s="22"/>
      <c r="P39" s="22"/>
    </row>
    <row r="40" spans="1:16" ht="39" customHeight="1" x14ac:dyDescent="0.15">
      <c r="A40" s="22"/>
      <c r="B40" s="35"/>
      <c r="C40" s="1145" t="s">
        <v>543</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544</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545</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546</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0uFdlTxFIhYt+6y8IqElD7qxdPZGbysFNsdW22j/Y7HnrDpkFzTVUR9tdpXFlKa7kY35rFafGTjqunXV9SVJQ==" saltValue="yYhoOsVgEeS384Q6HtVr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115" zoomScaleNormal="11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3059</v>
      </c>
      <c r="L45" s="60">
        <v>3165</v>
      </c>
      <c r="M45" s="60">
        <v>3232</v>
      </c>
      <c r="N45" s="60">
        <v>3391</v>
      </c>
      <c r="O45" s="61">
        <v>3422</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15">
      <c r="A48" s="48"/>
      <c r="B48" s="1178"/>
      <c r="C48" s="1179"/>
      <c r="D48" s="62"/>
      <c r="E48" s="1155" t="s">
        <v>13</v>
      </c>
      <c r="F48" s="1155"/>
      <c r="G48" s="1155"/>
      <c r="H48" s="1155"/>
      <c r="I48" s="1155"/>
      <c r="J48" s="1156"/>
      <c r="K48" s="63">
        <v>329</v>
      </c>
      <c r="L48" s="64">
        <v>265</v>
      </c>
      <c r="M48" s="64">
        <v>253</v>
      </c>
      <c r="N48" s="64">
        <v>247</v>
      </c>
      <c r="O48" s="65">
        <v>258</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490</v>
      </c>
      <c r="L49" s="64" t="s">
        <v>490</v>
      </c>
      <c r="M49" s="64" t="s">
        <v>490</v>
      </c>
      <c r="N49" s="64" t="s">
        <v>490</v>
      </c>
      <c r="O49" s="65" t="s">
        <v>490</v>
      </c>
      <c r="P49" s="48"/>
      <c r="Q49" s="48"/>
      <c r="R49" s="48"/>
      <c r="S49" s="48"/>
      <c r="T49" s="48"/>
      <c r="U49" s="48"/>
    </row>
    <row r="50" spans="1:21" ht="30.75" customHeight="1" x14ac:dyDescent="0.15">
      <c r="A50" s="48"/>
      <c r="B50" s="1178"/>
      <c r="C50" s="1179"/>
      <c r="D50" s="62"/>
      <c r="E50" s="1155" t="s">
        <v>15</v>
      </c>
      <c r="F50" s="1155"/>
      <c r="G50" s="1155"/>
      <c r="H50" s="1155"/>
      <c r="I50" s="1155"/>
      <c r="J50" s="1156"/>
      <c r="K50" s="63">
        <v>1</v>
      </c>
      <c r="L50" s="64">
        <v>1</v>
      </c>
      <c r="M50" s="64">
        <v>0</v>
      </c>
      <c r="N50" s="64">
        <v>1</v>
      </c>
      <c r="O50" s="65">
        <v>2</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490</v>
      </c>
      <c r="L51" s="64" t="s">
        <v>490</v>
      </c>
      <c r="M51" s="64" t="s">
        <v>490</v>
      </c>
      <c r="N51" s="64" t="s">
        <v>490</v>
      </c>
      <c r="O51" s="65" t="s">
        <v>490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2442</v>
      </c>
      <c r="L52" s="64">
        <v>2453</v>
      </c>
      <c r="M52" s="64">
        <v>2480</v>
      </c>
      <c r="N52" s="64">
        <v>2548</v>
      </c>
      <c r="O52" s="65">
        <v>2552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947</v>
      </c>
      <c r="L53" s="69">
        <v>978</v>
      </c>
      <c r="M53" s="69">
        <v>1005</v>
      </c>
      <c r="N53" s="69">
        <v>1091</v>
      </c>
      <c r="O53" s="70">
        <v>1130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DFdkaj3bdNUv7lnMpG5DmPDPg345obg4HVrN5Xa7qthIM9BteYZ5AdQrgZ99eg1RLQjpIz3x4koskYRVdzHpQ==" saltValue="XKLvmTOANK020I9rPiz+a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43">
        <v>32131</v>
      </c>
      <c r="J41" s="344">
        <v>31554</v>
      </c>
      <c r="K41" s="344">
        <v>30761</v>
      </c>
      <c r="L41" s="344">
        <v>31318</v>
      </c>
      <c r="M41" s="345">
        <v>30512</v>
      </c>
    </row>
    <row r="42" spans="2:13" ht="27.75" customHeight="1" x14ac:dyDescent="0.15">
      <c r="B42" s="1186"/>
      <c r="C42" s="1187"/>
      <c r="D42" s="106"/>
      <c r="E42" s="1190" t="s">
        <v>32</v>
      </c>
      <c r="F42" s="1190"/>
      <c r="G42" s="1190"/>
      <c r="H42" s="1191"/>
      <c r="I42" s="346" t="s">
        <v>490</v>
      </c>
      <c r="J42" s="347" t="s">
        <v>490</v>
      </c>
      <c r="K42" s="347" t="s">
        <v>490</v>
      </c>
      <c r="L42" s="347" t="s">
        <v>490</v>
      </c>
      <c r="M42" s="348" t="s">
        <v>490</v>
      </c>
    </row>
    <row r="43" spans="2:13" ht="27.75" customHeight="1" x14ac:dyDescent="0.15">
      <c r="B43" s="1186"/>
      <c r="C43" s="1187"/>
      <c r="D43" s="106"/>
      <c r="E43" s="1190" t="s">
        <v>33</v>
      </c>
      <c r="F43" s="1190"/>
      <c r="G43" s="1190"/>
      <c r="H43" s="1191"/>
      <c r="I43" s="346">
        <v>1828</v>
      </c>
      <c r="J43" s="347">
        <v>1964</v>
      </c>
      <c r="K43" s="347">
        <v>2109</v>
      </c>
      <c r="L43" s="347">
        <v>1817</v>
      </c>
      <c r="M43" s="348">
        <v>1751</v>
      </c>
    </row>
    <row r="44" spans="2:13" ht="27.75" customHeight="1" x14ac:dyDescent="0.15">
      <c r="B44" s="1186"/>
      <c r="C44" s="1187"/>
      <c r="D44" s="106"/>
      <c r="E44" s="1190" t="s">
        <v>34</v>
      </c>
      <c r="F44" s="1190"/>
      <c r="G44" s="1190"/>
      <c r="H44" s="1191"/>
      <c r="I44" s="346" t="s">
        <v>490</v>
      </c>
      <c r="J44" s="347" t="s">
        <v>490</v>
      </c>
      <c r="K44" s="347" t="s">
        <v>490</v>
      </c>
      <c r="L44" s="347" t="s">
        <v>490</v>
      </c>
      <c r="M44" s="348" t="s">
        <v>490</v>
      </c>
    </row>
    <row r="45" spans="2:13" ht="27.75" customHeight="1" x14ac:dyDescent="0.15">
      <c r="B45" s="1186"/>
      <c r="C45" s="1187"/>
      <c r="D45" s="106"/>
      <c r="E45" s="1190" t="s">
        <v>35</v>
      </c>
      <c r="F45" s="1190"/>
      <c r="G45" s="1190"/>
      <c r="H45" s="1191"/>
      <c r="I45" s="346">
        <v>3376</v>
      </c>
      <c r="J45" s="347">
        <v>3336</v>
      </c>
      <c r="K45" s="347">
        <v>3279</v>
      </c>
      <c r="L45" s="347">
        <v>3227</v>
      </c>
      <c r="M45" s="348">
        <v>3233</v>
      </c>
    </row>
    <row r="46" spans="2:13" ht="27.75" customHeight="1" x14ac:dyDescent="0.15">
      <c r="B46" s="1186"/>
      <c r="C46" s="1187"/>
      <c r="D46" s="107"/>
      <c r="E46" s="1190" t="s">
        <v>36</v>
      </c>
      <c r="F46" s="1190"/>
      <c r="G46" s="1190"/>
      <c r="H46" s="1191"/>
      <c r="I46" s="346" t="s">
        <v>490</v>
      </c>
      <c r="J46" s="347" t="s">
        <v>490</v>
      </c>
      <c r="K46" s="347" t="s">
        <v>490</v>
      </c>
      <c r="L46" s="347" t="s">
        <v>490</v>
      </c>
      <c r="M46" s="348" t="s">
        <v>490</v>
      </c>
    </row>
    <row r="47" spans="2:13" ht="27.75" customHeight="1" x14ac:dyDescent="0.15">
      <c r="B47" s="1186"/>
      <c r="C47" s="1187"/>
      <c r="D47" s="108"/>
      <c r="E47" s="1200" t="s">
        <v>37</v>
      </c>
      <c r="F47" s="1201"/>
      <c r="G47" s="1201"/>
      <c r="H47" s="1202"/>
      <c r="I47" s="346" t="s">
        <v>490</v>
      </c>
      <c r="J47" s="347" t="s">
        <v>490</v>
      </c>
      <c r="K47" s="347" t="s">
        <v>490</v>
      </c>
      <c r="L47" s="347" t="s">
        <v>490</v>
      </c>
      <c r="M47" s="348" t="s">
        <v>490</v>
      </c>
    </row>
    <row r="48" spans="2:13" ht="27.75" customHeight="1" x14ac:dyDescent="0.15">
      <c r="B48" s="1186"/>
      <c r="C48" s="1187"/>
      <c r="D48" s="106"/>
      <c r="E48" s="1190" t="s">
        <v>38</v>
      </c>
      <c r="F48" s="1190"/>
      <c r="G48" s="1190"/>
      <c r="H48" s="1191"/>
      <c r="I48" s="346" t="s">
        <v>490</v>
      </c>
      <c r="J48" s="347" t="s">
        <v>490</v>
      </c>
      <c r="K48" s="347" t="s">
        <v>490</v>
      </c>
      <c r="L48" s="347" t="s">
        <v>490</v>
      </c>
      <c r="M48" s="348" t="s">
        <v>490</v>
      </c>
    </row>
    <row r="49" spans="2:13" ht="27.75" customHeight="1" x14ac:dyDescent="0.15">
      <c r="B49" s="1188"/>
      <c r="C49" s="1189"/>
      <c r="D49" s="106"/>
      <c r="E49" s="1190" t="s">
        <v>39</v>
      </c>
      <c r="F49" s="1190"/>
      <c r="G49" s="1190"/>
      <c r="H49" s="1191"/>
      <c r="I49" s="346" t="s">
        <v>490</v>
      </c>
      <c r="J49" s="347" t="s">
        <v>490</v>
      </c>
      <c r="K49" s="347" t="s">
        <v>490</v>
      </c>
      <c r="L49" s="347" t="s">
        <v>490</v>
      </c>
      <c r="M49" s="348" t="s">
        <v>490</v>
      </c>
    </row>
    <row r="50" spans="2:13" ht="27.75" customHeight="1" x14ac:dyDescent="0.15">
      <c r="B50" s="1184" t="s">
        <v>40</v>
      </c>
      <c r="C50" s="1185"/>
      <c r="D50" s="109"/>
      <c r="E50" s="1190" t="s">
        <v>41</v>
      </c>
      <c r="F50" s="1190"/>
      <c r="G50" s="1190"/>
      <c r="H50" s="1191"/>
      <c r="I50" s="346">
        <v>7638</v>
      </c>
      <c r="J50" s="347">
        <v>9303</v>
      </c>
      <c r="K50" s="347">
        <v>10643</v>
      </c>
      <c r="L50" s="347">
        <v>11596</v>
      </c>
      <c r="M50" s="348">
        <v>11837</v>
      </c>
    </row>
    <row r="51" spans="2:13" ht="27.75" customHeight="1" x14ac:dyDescent="0.15">
      <c r="B51" s="1186"/>
      <c r="C51" s="1187"/>
      <c r="D51" s="106"/>
      <c r="E51" s="1190" t="s">
        <v>42</v>
      </c>
      <c r="F51" s="1190"/>
      <c r="G51" s="1190"/>
      <c r="H51" s="1191"/>
      <c r="I51" s="346">
        <v>1082</v>
      </c>
      <c r="J51" s="347">
        <v>975</v>
      </c>
      <c r="K51" s="347">
        <v>875</v>
      </c>
      <c r="L51" s="347">
        <v>774</v>
      </c>
      <c r="M51" s="348">
        <v>673</v>
      </c>
    </row>
    <row r="52" spans="2:13" ht="27.75" customHeight="1" x14ac:dyDescent="0.15">
      <c r="B52" s="1188"/>
      <c r="C52" s="1189"/>
      <c r="D52" s="106"/>
      <c r="E52" s="1190" t="s">
        <v>43</v>
      </c>
      <c r="F52" s="1190"/>
      <c r="G52" s="1190"/>
      <c r="H52" s="1191"/>
      <c r="I52" s="346">
        <v>24906</v>
      </c>
      <c r="J52" s="347">
        <v>24425</v>
      </c>
      <c r="K52" s="347">
        <v>23492</v>
      </c>
      <c r="L52" s="347">
        <v>23971</v>
      </c>
      <c r="M52" s="348">
        <v>22949</v>
      </c>
    </row>
    <row r="53" spans="2:13" ht="27.75" customHeight="1" thickBot="1" x14ac:dyDescent="0.2">
      <c r="B53" s="1192" t="s">
        <v>19</v>
      </c>
      <c r="C53" s="1193"/>
      <c r="D53" s="110"/>
      <c r="E53" s="1194" t="s">
        <v>44</v>
      </c>
      <c r="F53" s="1194"/>
      <c r="G53" s="1194"/>
      <c r="H53" s="1195"/>
      <c r="I53" s="349">
        <v>3709</v>
      </c>
      <c r="J53" s="350">
        <v>2150</v>
      </c>
      <c r="K53" s="350">
        <v>1140</v>
      </c>
      <c r="L53" s="350">
        <v>21</v>
      </c>
      <c r="M53" s="351">
        <v>37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Sz0KrHmWzzkkdyK+zmD4xoRNyp7oCaO+l0tP1tgPNny75NuKQGIbKb/X+If0m1/0HUBYnlfrHmkqU+r4E6xKA==" saltValue="p1G56UA8OsEW+xjMtxxlc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4132</v>
      </c>
      <c r="G55" s="352">
        <v>4320</v>
      </c>
      <c r="H55" s="353">
        <v>4677</v>
      </c>
    </row>
    <row r="56" spans="2:8" ht="52.5" customHeight="1" x14ac:dyDescent="0.15">
      <c r="B56" s="122"/>
      <c r="C56" s="1213" t="s">
        <v>47</v>
      </c>
      <c r="D56" s="1213"/>
      <c r="E56" s="1214"/>
      <c r="F56" s="354">
        <v>1912</v>
      </c>
      <c r="G56" s="354">
        <v>2224</v>
      </c>
      <c r="H56" s="355">
        <v>2304</v>
      </c>
    </row>
    <row r="57" spans="2:8" ht="53.25" customHeight="1" x14ac:dyDescent="0.15">
      <c r="B57" s="122"/>
      <c r="C57" s="1215" t="s">
        <v>48</v>
      </c>
      <c r="D57" s="1215"/>
      <c r="E57" s="1216"/>
      <c r="F57" s="356">
        <v>4575</v>
      </c>
      <c r="G57" s="356">
        <v>4804</v>
      </c>
      <c r="H57" s="357">
        <v>4499</v>
      </c>
    </row>
    <row r="58" spans="2:8" ht="45.75" customHeight="1" x14ac:dyDescent="0.15">
      <c r="B58" s="123"/>
      <c r="C58" s="1203" t="s">
        <v>560</v>
      </c>
      <c r="D58" s="1204"/>
      <c r="E58" s="1205"/>
      <c r="F58" s="358">
        <v>2226</v>
      </c>
      <c r="G58" s="358">
        <v>2488</v>
      </c>
      <c r="H58" s="359">
        <v>2497</v>
      </c>
    </row>
    <row r="59" spans="2:8" ht="45.75" customHeight="1" x14ac:dyDescent="0.15">
      <c r="B59" s="123"/>
      <c r="C59" s="1203" t="s">
        <v>561</v>
      </c>
      <c r="D59" s="1204"/>
      <c r="E59" s="1205"/>
      <c r="F59" s="358">
        <v>1123</v>
      </c>
      <c r="G59" s="358">
        <v>1049</v>
      </c>
      <c r="H59" s="359">
        <v>1033</v>
      </c>
    </row>
    <row r="60" spans="2:8" ht="45.75" customHeight="1" x14ac:dyDescent="0.15">
      <c r="B60" s="123"/>
      <c r="C60" s="1203" t="s">
        <v>562</v>
      </c>
      <c r="D60" s="1204"/>
      <c r="E60" s="1205"/>
      <c r="F60" s="358">
        <v>984</v>
      </c>
      <c r="G60" s="358">
        <v>1017</v>
      </c>
      <c r="H60" s="359">
        <v>762</v>
      </c>
    </row>
    <row r="61" spans="2:8" ht="45.75" customHeight="1" x14ac:dyDescent="0.15">
      <c r="B61" s="123"/>
      <c r="C61" s="1203" t="s">
        <v>563</v>
      </c>
      <c r="D61" s="1204"/>
      <c r="E61" s="1205"/>
      <c r="F61" s="358">
        <v>143</v>
      </c>
      <c r="G61" s="358">
        <v>143</v>
      </c>
      <c r="H61" s="359">
        <v>143</v>
      </c>
    </row>
    <row r="62" spans="2:8" ht="45.75" customHeight="1" thickBot="1" x14ac:dyDescent="0.2">
      <c r="B62" s="124"/>
      <c r="C62" s="1206" t="s">
        <v>564</v>
      </c>
      <c r="D62" s="1207"/>
      <c r="E62" s="1208"/>
      <c r="F62" s="360">
        <v>41</v>
      </c>
      <c r="G62" s="360">
        <v>41</v>
      </c>
      <c r="H62" s="361">
        <v>41</v>
      </c>
    </row>
    <row r="63" spans="2:8" ht="52.5" customHeight="1" thickBot="1" x14ac:dyDescent="0.2">
      <c r="B63" s="125"/>
      <c r="C63" s="1209" t="s">
        <v>49</v>
      </c>
      <c r="D63" s="1209"/>
      <c r="E63" s="1210"/>
      <c r="F63" s="362">
        <v>10620</v>
      </c>
      <c r="G63" s="362">
        <v>11349</v>
      </c>
      <c r="H63" s="363">
        <v>11480</v>
      </c>
    </row>
    <row r="64" spans="2:8" x14ac:dyDescent="0.15"/>
  </sheetData>
  <sheetProtection algorithmName="SHA-512" hashValue="Mjb5lYLRz7ZeqRQa6Je5vGrlu8HEu+P34is/yAC8UTFSnPGqfQ280qpwMkG3sSeFjdXsqqHi+FajQMu3UkNs9g==" saltValue="GBSrtJDQfVDyOeq8eNJv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124896</v>
      </c>
      <c r="E3" s="144"/>
      <c r="F3" s="145">
        <v>84962</v>
      </c>
      <c r="G3" s="146"/>
      <c r="H3" s="147"/>
    </row>
    <row r="4" spans="1:8" x14ac:dyDescent="0.15">
      <c r="A4" s="148"/>
      <c r="B4" s="149"/>
      <c r="C4" s="150"/>
      <c r="D4" s="151">
        <v>54116</v>
      </c>
      <c r="E4" s="152"/>
      <c r="F4" s="153">
        <v>42793</v>
      </c>
      <c r="G4" s="154"/>
      <c r="H4" s="155"/>
    </row>
    <row r="5" spans="1:8" x14ac:dyDescent="0.15">
      <c r="A5" s="136" t="s">
        <v>522</v>
      </c>
      <c r="B5" s="141"/>
      <c r="C5" s="142"/>
      <c r="D5" s="143">
        <v>91006</v>
      </c>
      <c r="E5" s="144"/>
      <c r="F5" s="145">
        <v>71279</v>
      </c>
      <c r="G5" s="146"/>
      <c r="H5" s="147"/>
    </row>
    <row r="6" spans="1:8" x14ac:dyDescent="0.15">
      <c r="A6" s="148"/>
      <c r="B6" s="149"/>
      <c r="C6" s="150"/>
      <c r="D6" s="151">
        <v>33442</v>
      </c>
      <c r="E6" s="152"/>
      <c r="F6" s="153">
        <v>36731</v>
      </c>
      <c r="G6" s="154"/>
      <c r="H6" s="155"/>
    </row>
    <row r="7" spans="1:8" x14ac:dyDescent="0.15">
      <c r="A7" s="136" t="s">
        <v>523</v>
      </c>
      <c r="B7" s="141"/>
      <c r="C7" s="142"/>
      <c r="D7" s="143">
        <v>75736</v>
      </c>
      <c r="E7" s="144"/>
      <c r="F7" s="145">
        <v>74994</v>
      </c>
      <c r="G7" s="146"/>
      <c r="H7" s="147"/>
    </row>
    <row r="8" spans="1:8" x14ac:dyDescent="0.15">
      <c r="A8" s="148"/>
      <c r="B8" s="149"/>
      <c r="C8" s="150"/>
      <c r="D8" s="151">
        <v>27454</v>
      </c>
      <c r="E8" s="152"/>
      <c r="F8" s="153">
        <v>36188</v>
      </c>
      <c r="G8" s="154"/>
      <c r="H8" s="155"/>
    </row>
    <row r="9" spans="1:8" x14ac:dyDescent="0.15">
      <c r="A9" s="136" t="s">
        <v>524</v>
      </c>
      <c r="B9" s="141"/>
      <c r="C9" s="142"/>
      <c r="D9" s="143">
        <v>66743</v>
      </c>
      <c r="E9" s="144"/>
      <c r="F9" s="145">
        <v>71849</v>
      </c>
      <c r="G9" s="146"/>
      <c r="H9" s="147"/>
    </row>
    <row r="10" spans="1:8" x14ac:dyDescent="0.15">
      <c r="A10" s="148"/>
      <c r="B10" s="149"/>
      <c r="C10" s="150"/>
      <c r="D10" s="151">
        <v>22218</v>
      </c>
      <c r="E10" s="152"/>
      <c r="F10" s="153">
        <v>36144</v>
      </c>
      <c r="G10" s="154"/>
      <c r="H10" s="155"/>
    </row>
    <row r="11" spans="1:8" x14ac:dyDescent="0.15">
      <c r="A11" s="136" t="s">
        <v>525</v>
      </c>
      <c r="B11" s="141"/>
      <c r="C11" s="142"/>
      <c r="D11" s="143">
        <v>76216</v>
      </c>
      <c r="E11" s="144"/>
      <c r="F11" s="145">
        <v>82962</v>
      </c>
      <c r="G11" s="146"/>
      <c r="H11" s="147"/>
    </row>
    <row r="12" spans="1:8" x14ac:dyDescent="0.15">
      <c r="A12" s="148"/>
      <c r="B12" s="149"/>
      <c r="C12" s="156"/>
      <c r="D12" s="151">
        <v>32758</v>
      </c>
      <c r="E12" s="152"/>
      <c r="F12" s="153">
        <v>42835</v>
      </c>
      <c r="G12" s="154"/>
      <c r="H12" s="155"/>
    </row>
    <row r="13" spans="1:8" x14ac:dyDescent="0.15">
      <c r="A13" s="136"/>
      <c r="B13" s="141"/>
      <c r="C13" s="157"/>
      <c r="D13" s="158">
        <v>86919</v>
      </c>
      <c r="E13" s="159"/>
      <c r="F13" s="160">
        <v>77209</v>
      </c>
      <c r="G13" s="161"/>
      <c r="H13" s="147"/>
    </row>
    <row r="14" spans="1:8" x14ac:dyDescent="0.15">
      <c r="A14" s="148"/>
      <c r="B14" s="149"/>
      <c r="C14" s="150"/>
      <c r="D14" s="151">
        <v>33998</v>
      </c>
      <c r="E14" s="152"/>
      <c r="F14" s="153">
        <v>38938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6.03</v>
      </c>
      <c r="C19" s="162">
        <f>ROUND(VALUE(SUBSTITUTE(実質収支比率等に係る経年分析!G$48,"▲","-")),2)</f>
        <v>7.99</v>
      </c>
      <c r="D19" s="162">
        <f>ROUND(VALUE(SUBSTITUTE(実質収支比率等に係る経年分析!H$48,"▲","-")),2)</f>
        <v>7.73</v>
      </c>
      <c r="E19" s="162">
        <f>ROUND(VALUE(SUBSTITUTE(実質収支比率等に係る経年分析!I$48,"▲","-")),2)</f>
        <v>6.76</v>
      </c>
      <c r="F19" s="162">
        <f>ROUND(VALUE(SUBSTITUTE(実質収支比率等に係る経年分析!J$48,"▲","-")),2)</f>
        <v>6.45</v>
      </c>
    </row>
    <row r="20" spans="1:11" x14ac:dyDescent="0.15">
      <c r="A20" s="162" t="s">
        <v>53</v>
      </c>
      <c r="B20" s="162">
        <f>ROUND(VALUE(SUBSTITUTE(実質収支比率等に係る経年分析!F$47,"▲","-")),2)</f>
        <v>17.489999999999998</v>
      </c>
      <c r="C20" s="162">
        <f>ROUND(VALUE(SUBSTITUTE(実質収支比率等に係る経年分析!G$47,"▲","-")),2)</f>
        <v>23.37</v>
      </c>
      <c r="D20" s="162">
        <f>ROUND(VALUE(SUBSTITUTE(実質収支比率等に係る経年分析!H$47,"▲","-")),2)</f>
        <v>27.97</v>
      </c>
      <c r="E20" s="162">
        <f>ROUND(VALUE(SUBSTITUTE(実質収支比率等に係る経年分析!I$47,"▲","-")),2)</f>
        <v>28.84</v>
      </c>
      <c r="F20" s="162">
        <f>ROUND(VALUE(SUBSTITUTE(実質収支比率等に係る経年分析!J$47,"▲","-")),2)</f>
        <v>30.41</v>
      </c>
    </row>
    <row r="21" spans="1:11" x14ac:dyDescent="0.15">
      <c r="A21" s="162" t="s">
        <v>54</v>
      </c>
      <c r="B21" s="162">
        <f>IF(ISNUMBER(VALUE(SUBSTITUTE(実質収支比率等に係る経年分析!F$49,"▲","-"))),ROUND(VALUE(SUBSTITUTE(実質収支比率等に係る経年分析!F$49,"▲","-")),2),NA())</f>
        <v>-4.99</v>
      </c>
      <c r="C21" s="162">
        <f>IF(ISNUMBER(VALUE(SUBSTITUTE(実質収支比率等に係る経年分析!G$49,"▲","-"))),ROUND(VALUE(SUBSTITUTE(実質収支比率等に係る経年分析!G$49,"▲","-")),2),NA())</f>
        <v>5.97</v>
      </c>
      <c r="D21" s="162">
        <f>IF(ISNUMBER(VALUE(SUBSTITUTE(実質収支比率等に係る経年分析!H$49,"▲","-"))),ROUND(VALUE(SUBSTITUTE(実質収支比率等に係る経年分析!H$49,"▲","-")),2),NA())</f>
        <v>-0.37</v>
      </c>
      <c r="E21" s="162">
        <f>IF(ISNUMBER(VALUE(SUBSTITUTE(実質収支比率等に係る経年分析!I$49,"▲","-"))),ROUND(VALUE(SUBSTITUTE(実質収支比率等に係る経年分析!I$49,"▲","-")),2),NA())</f>
        <v>-3.41</v>
      </c>
      <c r="F21" s="162">
        <f>IF(ISNUMBER(VALUE(SUBSTITUTE(実質収支比率等に係る経年分析!J$49,"▲","-"))),ROUND(VALUE(SUBSTITUTE(実質収支比率等に係る経年分析!J$49,"▲","-")),2),NA())</f>
        <v>-1.1499999999999999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健康交流館事業特別会計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温泉給湯事業特別会計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1.07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1.1499999999999999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1.1299999999999999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0.02</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1.31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2.29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1.91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1.77</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6.02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7.99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7.72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6.76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6.44</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2.4700000000000002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3.57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5.15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6.14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6.92</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13.32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12.53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13.05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13.01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11.52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2442</v>
      </c>
      <c r="E42" s="164"/>
      <c r="F42" s="164"/>
      <c r="G42" s="164">
        <f>'実質公債費比率（分子）の構造'!L$52</f>
        <v>2453</v>
      </c>
      <c r="H42" s="164"/>
      <c r="I42" s="164"/>
      <c r="J42" s="164">
        <f>'実質公債費比率（分子）の構造'!M$52</f>
        <v>2480</v>
      </c>
      <c r="K42" s="164"/>
      <c r="L42" s="164"/>
      <c r="M42" s="164">
        <f>'実質公債費比率（分子）の構造'!N$52</f>
        <v>2548</v>
      </c>
      <c r="N42" s="164"/>
      <c r="O42" s="164"/>
      <c r="P42" s="164">
        <f>'実質公債費比率（分子）の構造'!O$52</f>
        <v>2552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v>
      </c>
      <c r="C44" s="164"/>
      <c r="D44" s="164"/>
      <c r="E44" s="164">
        <f>'実質公債費比率（分子）の構造'!L$50</f>
        <v>1</v>
      </c>
      <c r="F44" s="164"/>
      <c r="G44" s="164"/>
      <c r="H44" s="164">
        <f>'実質公債費比率（分子）の構造'!M$50</f>
        <v>0</v>
      </c>
      <c r="I44" s="164"/>
      <c r="J44" s="164"/>
      <c r="K44" s="164">
        <f>'実質公債費比率（分子）の構造'!N$50</f>
        <v>1</v>
      </c>
      <c r="L44" s="164"/>
      <c r="M44" s="164"/>
      <c r="N44" s="164">
        <f>'実質公債費比率（分子）の構造'!O$50</f>
        <v>2</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329</v>
      </c>
      <c r="C46" s="164"/>
      <c r="D46" s="164"/>
      <c r="E46" s="164">
        <f>'実質公債費比率（分子）の構造'!L$48</f>
        <v>265</v>
      </c>
      <c r="F46" s="164"/>
      <c r="G46" s="164"/>
      <c r="H46" s="164">
        <f>'実質公債費比率（分子）の構造'!M$48</f>
        <v>253</v>
      </c>
      <c r="I46" s="164"/>
      <c r="J46" s="164"/>
      <c r="K46" s="164">
        <f>'実質公債費比率（分子）の構造'!N$48</f>
        <v>247</v>
      </c>
      <c r="L46" s="164"/>
      <c r="M46" s="164"/>
      <c r="N46" s="164">
        <f>'実質公債費比率（分子）の構造'!O$48</f>
        <v>258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3059</v>
      </c>
      <c r="C49" s="164"/>
      <c r="D49" s="164"/>
      <c r="E49" s="164">
        <f>'実質公債費比率（分子）の構造'!L$45</f>
        <v>3165</v>
      </c>
      <c r="F49" s="164"/>
      <c r="G49" s="164"/>
      <c r="H49" s="164">
        <f>'実質公債費比率（分子）の構造'!M$45</f>
        <v>3232</v>
      </c>
      <c r="I49" s="164"/>
      <c r="J49" s="164"/>
      <c r="K49" s="164">
        <f>'実質公債費比率（分子）の構造'!N$45</f>
        <v>3391</v>
      </c>
      <c r="L49" s="164"/>
      <c r="M49" s="164"/>
      <c r="N49" s="164">
        <f>'実質公債費比率（分子）の構造'!O$45</f>
        <v>3422</v>
      </c>
      <c r="O49" s="164"/>
      <c r="P49" s="164"/>
    </row>
    <row r="50" spans="1:16" x14ac:dyDescent="0.15">
      <c r="A50" s="164" t="s">
        <v>67</v>
      </c>
      <c r="B50" s="164" t="e">
        <f>NA()</f>
        <v>#N/A</v>
      </c>
      <c r="C50" s="164">
        <f>IF(ISNUMBER('実質公債費比率（分子）の構造'!K$53),'実質公債費比率（分子）の構造'!K$53,NA())</f>
        <v>947</v>
      </c>
      <c r="D50" s="164" t="e">
        <f>NA()</f>
        <v>#N/A</v>
      </c>
      <c r="E50" s="164" t="e">
        <f>NA()</f>
        <v>#N/A</v>
      </c>
      <c r="F50" s="164">
        <f>IF(ISNUMBER('実質公債費比率（分子）の構造'!L$53),'実質公債費比率（分子）の構造'!L$53,NA())</f>
        <v>978</v>
      </c>
      <c r="G50" s="164" t="e">
        <f>NA()</f>
        <v>#N/A</v>
      </c>
      <c r="H50" s="164" t="e">
        <f>NA()</f>
        <v>#N/A</v>
      </c>
      <c r="I50" s="164">
        <f>IF(ISNUMBER('実質公債費比率（分子）の構造'!M$53),'実質公債費比率（分子）の構造'!M$53,NA())</f>
        <v>1005</v>
      </c>
      <c r="J50" s="164" t="e">
        <f>NA()</f>
        <v>#N/A</v>
      </c>
      <c r="K50" s="164" t="e">
        <f>NA()</f>
        <v>#N/A</v>
      </c>
      <c r="L50" s="164">
        <f>IF(ISNUMBER('実質公債費比率（分子）の構造'!N$53),'実質公債費比率（分子）の構造'!N$53,NA())</f>
        <v>1091</v>
      </c>
      <c r="M50" s="164" t="e">
        <f>NA()</f>
        <v>#N/A</v>
      </c>
      <c r="N50" s="164" t="e">
        <f>NA()</f>
        <v>#N/A</v>
      </c>
      <c r="O50" s="164">
        <f>IF(ISNUMBER('実質公債費比率（分子）の構造'!O$53),'実質公債費比率（分子）の構造'!O$53,NA())</f>
        <v>1130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24906</v>
      </c>
      <c r="E56" s="163"/>
      <c r="F56" s="163"/>
      <c r="G56" s="163">
        <f>'将来負担比率（分子）の構造'!J$52</f>
        <v>24425</v>
      </c>
      <c r="H56" s="163"/>
      <c r="I56" s="163"/>
      <c r="J56" s="163">
        <f>'将来負担比率（分子）の構造'!K$52</f>
        <v>23492</v>
      </c>
      <c r="K56" s="163"/>
      <c r="L56" s="163"/>
      <c r="M56" s="163">
        <f>'将来負担比率（分子）の構造'!L$52</f>
        <v>23971</v>
      </c>
      <c r="N56" s="163"/>
      <c r="O56" s="163"/>
      <c r="P56" s="163">
        <f>'将来負担比率（分子）の構造'!M$52</f>
        <v>22949</v>
      </c>
    </row>
    <row r="57" spans="1:16" x14ac:dyDescent="0.15">
      <c r="A57" s="163" t="s">
        <v>42</v>
      </c>
      <c r="B57" s="163"/>
      <c r="C57" s="163"/>
      <c r="D57" s="163">
        <f>'将来負担比率（分子）の構造'!I$51</f>
        <v>1082</v>
      </c>
      <c r="E57" s="163"/>
      <c r="F57" s="163"/>
      <c r="G57" s="163">
        <f>'将来負担比率（分子）の構造'!J$51</f>
        <v>975</v>
      </c>
      <c r="H57" s="163"/>
      <c r="I57" s="163"/>
      <c r="J57" s="163">
        <f>'将来負担比率（分子）の構造'!K$51</f>
        <v>875</v>
      </c>
      <c r="K57" s="163"/>
      <c r="L57" s="163"/>
      <c r="M57" s="163">
        <f>'将来負担比率（分子）の構造'!L$51</f>
        <v>774</v>
      </c>
      <c r="N57" s="163"/>
      <c r="O57" s="163"/>
      <c r="P57" s="163">
        <f>'将来負担比率（分子）の構造'!M$51</f>
        <v>673</v>
      </c>
    </row>
    <row r="58" spans="1:16" x14ac:dyDescent="0.15">
      <c r="A58" s="163" t="s">
        <v>41</v>
      </c>
      <c r="B58" s="163"/>
      <c r="C58" s="163"/>
      <c r="D58" s="163">
        <f>'将来負担比率（分子）の構造'!I$50</f>
        <v>7638</v>
      </c>
      <c r="E58" s="163"/>
      <c r="F58" s="163"/>
      <c r="G58" s="163">
        <f>'将来負担比率（分子）の構造'!J$50</f>
        <v>9303</v>
      </c>
      <c r="H58" s="163"/>
      <c r="I58" s="163"/>
      <c r="J58" s="163">
        <f>'将来負担比率（分子）の構造'!K$50</f>
        <v>10643</v>
      </c>
      <c r="K58" s="163"/>
      <c r="L58" s="163"/>
      <c r="M58" s="163">
        <f>'将来負担比率（分子）の構造'!L$50</f>
        <v>11596</v>
      </c>
      <c r="N58" s="163"/>
      <c r="O58" s="163"/>
      <c r="P58" s="163">
        <f>'将来負担比率（分子）の構造'!M$50</f>
        <v>11837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3376</v>
      </c>
      <c r="C62" s="163"/>
      <c r="D62" s="163"/>
      <c r="E62" s="163">
        <f>'将来負担比率（分子）の構造'!J$45</f>
        <v>3336</v>
      </c>
      <c r="F62" s="163"/>
      <c r="G62" s="163"/>
      <c r="H62" s="163">
        <f>'将来負担比率（分子）の構造'!K$45</f>
        <v>3279</v>
      </c>
      <c r="I62" s="163"/>
      <c r="J62" s="163"/>
      <c r="K62" s="163">
        <f>'将来負担比率（分子）の構造'!L$45</f>
        <v>3227</v>
      </c>
      <c r="L62" s="163"/>
      <c r="M62" s="163"/>
      <c r="N62" s="163">
        <f>'将来負担比率（分子）の構造'!M$45</f>
        <v>3233</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1828</v>
      </c>
      <c r="C64" s="163"/>
      <c r="D64" s="163"/>
      <c r="E64" s="163">
        <f>'将来負担比率（分子）の構造'!J$43</f>
        <v>1964</v>
      </c>
      <c r="F64" s="163"/>
      <c r="G64" s="163"/>
      <c r="H64" s="163">
        <f>'将来負担比率（分子）の構造'!K$43</f>
        <v>2109</v>
      </c>
      <c r="I64" s="163"/>
      <c r="J64" s="163"/>
      <c r="K64" s="163">
        <f>'将来負担比率（分子）の構造'!L$43</f>
        <v>1817</v>
      </c>
      <c r="L64" s="163"/>
      <c r="M64" s="163"/>
      <c r="N64" s="163">
        <f>'将来負担比率（分子）の構造'!M$43</f>
        <v>1751</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32131</v>
      </c>
      <c r="C66" s="163"/>
      <c r="D66" s="163"/>
      <c r="E66" s="163">
        <f>'将来負担比率（分子）の構造'!J$41</f>
        <v>31554</v>
      </c>
      <c r="F66" s="163"/>
      <c r="G66" s="163"/>
      <c r="H66" s="163">
        <f>'将来負担比率（分子）の構造'!K$41</f>
        <v>30761</v>
      </c>
      <c r="I66" s="163"/>
      <c r="J66" s="163"/>
      <c r="K66" s="163">
        <f>'将来負担比率（分子）の構造'!L$41</f>
        <v>31318</v>
      </c>
      <c r="L66" s="163"/>
      <c r="M66" s="163"/>
      <c r="N66" s="163">
        <f>'将来負担比率（分子）の構造'!M$41</f>
        <v>30512</v>
      </c>
      <c r="O66" s="163"/>
      <c r="P66" s="163"/>
    </row>
    <row r="67" spans="1:16" x14ac:dyDescent="0.15">
      <c r="A67" s="163" t="s">
        <v>71</v>
      </c>
      <c r="B67" s="163" t="e">
        <f>NA()</f>
        <v>#N/A</v>
      </c>
      <c r="C67" s="163">
        <f>IF(ISNUMBER('将来負担比率（分子）の構造'!I$53), IF('将来負担比率（分子）の構造'!I$53 &lt; 0, 0, '将来負担比率（分子）の構造'!I$53), NA())</f>
        <v>3709</v>
      </c>
      <c r="D67" s="163" t="e">
        <f>NA()</f>
        <v>#N/A</v>
      </c>
      <c r="E67" s="163" t="e">
        <f>NA()</f>
        <v>#N/A</v>
      </c>
      <c r="F67" s="163">
        <f>IF(ISNUMBER('将来負担比率（分子）の構造'!J$53), IF('将来負担比率（分子）の構造'!J$53 &lt; 0, 0, '将来負担比率（分子）の構造'!J$53), NA())</f>
        <v>2150</v>
      </c>
      <c r="G67" s="163" t="e">
        <f>NA()</f>
        <v>#N/A</v>
      </c>
      <c r="H67" s="163" t="e">
        <f>NA()</f>
        <v>#N/A</v>
      </c>
      <c r="I67" s="163">
        <f>IF(ISNUMBER('将来負担比率（分子）の構造'!K$53), IF('将来負担比率（分子）の構造'!K$53 &lt; 0, 0, '将来負担比率（分子）の構造'!K$53), NA())</f>
        <v>1140</v>
      </c>
      <c r="J67" s="163" t="e">
        <f>NA()</f>
        <v>#N/A</v>
      </c>
      <c r="K67" s="163" t="e">
        <f>NA()</f>
        <v>#N/A</v>
      </c>
      <c r="L67" s="163">
        <f>IF(ISNUMBER('将来負担比率（分子）の構造'!L$53), IF('将来負担比率（分子）の構造'!L$53 &lt; 0, 0, '将来負担比率（分子）の構造'!L$53), NA())</f>
        <v>21</v>
      </c>
      <c r="M67" s="163" t="e">
        <f>NA()</f>
        <v>#N/A</v>
      </c>
      <c r="N67" s="163" t="e">
        <f>NA()</f>
        <v>#N/A</v>
      </c>
      <c r="O67" s="163">
        <f>IF(ISNUMBER('将来負担比率（分子）の構造'!M$53), IF('将来負担比率（分子）の構造'!M$53 &lt; 0, 0, '将来負担比率（分子）の構造'!M$53), NA())</f>
        <v>37</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4132</v>
      </c>
      <c r="C72" s="167">
        <f>基金残高に係る経年分析!G55</f>
        <v>4320</v>
      </c>
      <c r="D72" s="167">
        <f>基金残高に係る経年分析!H55</f>
        <v>4677</v>
      </c>
    </row>
    <row r="73" spans="1:16" x14ac:dyDescent="0.15">
      <c r="A73" s="166" t="s">
        <v>74</v>
      </c>
      <c r="B73" s="167">
        <f>基金残高に係る経年分析!F56</f>
        <v>1912</v>
      </c>
      <c r="C73" s="167">
        <f>基金残高に係る経年分析!G56</f>
        <v>2224</v>
      </c>
      <c r="D73" s="167">
        <f>基金残高に係る経年分析!H56</f>
        <v>2304</v>
      </c>
    </row>
    <row r="74" spans="1:16" x14ac:dyDescent="0.15">
      <c r="A74" s="166" t="s">
        <v>75</v>
      </c>
      <c r="B74" s="167">
        <f>基金残高に係る経年分析!F57</f>
        <v>4575</v>
      </c>
      <c r="C74" s="167">
        <f>基金残高に係る経年分析!G57</f>
        <v>4804</v>
      </c>
      <c r="D74" s="167">
        <f>基金残高に係る経年分析!H57</f>
        <v>4499</v>
      </c>
    </row>
  </sheetData>
  <sheetProtection algorithmName="SHA-512" hashValue="T/6TkFzp2qPPR/CuX3NturApXWG9GGn6qB4QOGF06iPRzUX8Uv3SXOdG8Ba4mAm2dq8rVq8M+7HJKbbbc/DhcQ==" saltValue="fW/Yv7l+/TCRWB5qyRMt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4995046</v>
      </c>
      <c r="S5" s="674"/>
      <c r="T5" s="674"/>
      <c r="U5" s="674"/>
      <c r="V5" s="674"/>
      <c r="W5" s="674"/>
      <c r="X5" s="674"/>
      <c r="Y5" s="702"/>
      <c r="Z5" s="715">
        <v>15.6</v>
      </c>
      <c r="AA5" s="715"/>
      <c r="AB5" s="715"/>
      <c r="AC5" s="715"/>
      <c r="AD5" s="716">
        <v>4995046</v>
      </c>
      <c r="AE5" s="716"/>
      <c r="AF5" s="716"/>
      <c r="AG5" s="716"/>
      <c r="AH5" s="716"/>
      <c r="AI5" s="716"/>
      <c r="AJ5" s="716"/>
      <c r="AK5" s="716"/>
      <c r="AL5" s="703">
        <v>32.1</v>
      </c>
      <c r="AM5" s="685"/>
      <c r="AN5" s="685"/>
      <c r="AO5" s="704"/>
      <c r="AP5" s="676" t="s">
        <v>216</v>
      </c>
      <c r="AQ5" s="677"/>
      <c r="AR5" s="677"/>
      <c r="AS5" s="677"/>
      <c r="AT5" s="677"/>
      <c r="AU5" s="677"/>
      <c r="AV5" s="677"/>
      <c r="AW5" s="677"/>
      <c r="AX5" s="677"/>
      <c r="AY5" s="677"/>
      <c r="AZ5" s="677"/>
      <c r="BA5" s="677"/>
      <c r="BB5" s="677"/>
      <c r="BC5" s="677"/>
      <c r="BD5" s="677"/>
      <c r="BE5" s="677"/>
      <c r="BF5" s="678"/>
      <c r="BG5" s="621">
        <v>4993306</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297698</v>
      </c>
      <c r="S6" s="622"/>
      <c r="T6" s="622"/>
      <c r="U6" s="622"/>
      <c r="V6" s="622"/>
      <c r="W6" s="622"/>
      <c r="X6" s="622"/>
      <c r="Y6" s="623"/>
      <c r="Z6" s="659">
        <v>0.9</v>
      </c>
      <c r="AA6" s="659"/>
      <c r="AB6" s="659"/>
      <c r="AC6" s="659"/>
      <c r="AD6" s="660">
        <v>297698</v>
      </c>
      <c r="AE6" s="660"/>
      <c r="AF6" s="660"/>
      <c r="AG6" s="660"/>
      <c r="AH6" s="660"/>
      <c r="AI6" s="660"/>
      <c r="AJ6" s="660"/>
      <c r="AK6" s="660"/>
      <c r="AL6" s="624">
        <v>1.9</v>
      </c>
      <c r="AM6" s="625"/>
      <c r="AN6" s="625"/>
      <c r="AO6" s="661"/>
      <c r="AP6" s="618" t="s">
        <v>221</v>
      </c>
      <c r="AQ6" s="619"/>
      <c r="AR6" s="619"/>
      <c r="AS6" s="619"/>
      <c r="AT6" s="619"/>
      <c r="AU6" s="619"/>
      <c r="AV6" s="619"/>
      <c r="AW6" s="619"/>
      <c r="AX6" s="619"/>
      <c r="AY6" s="619"/>
      <c r="AZ6" s="619"/>
      <c r="BA6" s="619"/>
      <c r="BB6" s="619"/>
      <c r="BC6" s="619"/>
      <c r="BD6" s="619"/>
      <c r="BE6" s="619"/>
      <c r="BF6" s="620"/>
      <c r="BG6" s="621">
        <v>4993306</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169242</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169242</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1828</v>
      </c>
      <c r="S7" s="622"/>
      <c r="T7" s="622"/>
      <c r="U7" s="622"/>
      <c r="V7" s="622"/>
      <c r="W7" s="622"/>
      <c r="X7" s="622"/>
      <c r="Y7" s="623"/>
      <c r="Z7" s="659">
        <v>0</v>
      </c>
      <c r="AA7" s="659"/>
      <c r="AB7" s="659"/>
      <c r="AC7" s="659"/>
      <c r="AD7" s="660">
        <v>1828</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1712879</v>
      </c>
      <c r="BH7" s="622"/>
      <c r="BI7" s="622"/>
      <c r="BJ7" s="622"/>
      <c r="BK7" s="622"/>
      <c r="BL7" s="622"/>
      <c r="BM7" s="622"/>
      <c r="BN7" s="623"/>
      <c r="BO7" s="659">
        <v>34.299999999999997</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3195143</v>
      </c>
      <c r="CS7" s="622"/>
      <c r="CT7" s="622"/>
      <c r="CU7" s="622"/>
      <c r="CV7" s="622"/>
      <c r="CW7" s="622"/>
      <c r="CX7" s="622"/>
      <c r="CY7" s="623"/>
      <c r="CZ7" s="659">
        <v>10.4</v>
      </c>
      <c r="DA7" s="659"/>
      <c r="DB7" s="659"/>
      <c r="DC7" s="659"/>
      <c r="DD7" s="627">
        <v>568691</v>
      </c>
      <c r="DE7" s="622"/>
      <c r="DF7" s="622"/>
      <c r="DG7" s="622"/>
      <c r="DH7" s="622"/>
      <c r="DI7" s="622"/>
      <c r="DJ7" s="622"/>
      <c r="DK7" s="622"/>
      <c r="DL7" s="622"/>
      <c r="DM7" s="622"/>
      <c r="DN7" s="622"/>
      <c r="DO7" s="622"/>
      <c r="DP7" s="623"/>
      <c r="DQ7" s="627">
        <v>2000506</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20887</v>
      </c>
      <c r="S8" s="622"/>
      <c r="T8" s="622"/>
      <c r="U8" s="622"/>
      <c r="V8" s="622"/>
      <c r="W8" s="622"/>
      <c r="X8" s="622"/>
      <c r="Y8" s="623"/>
      <c r="Z8" s="659">
        <v>0.1</v>
      </c>
      <c r="AA8" s="659"/>
      <c r="AB8" s="659"/>
      <c r="AC8" s="659"/>
      <c r="AD8" s="660">
        <v>20887</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67159</v>
      </c>
      <c r="BH8" s="622"/>
      <c r="BI8" s="622"/>
      <c r="BJ8" s="622"/>
      <c r="BK8" s="622"/>
      <c r="BL8" s="622"/>
      <c r="BM8" s="622"/>
      <c r="BN8" s="623"/>
      <c r="BO8" s="659">
        <v>1.3</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11420990</v>
      </c>
      <c r="CS8" s="622"/>
      <c r="CT8" s="622"/>
      <c r="CU8" s="622"/>
      <c r="CV8" s="622"/>
      <c r="CW8" s="622"/>
      <c r="CX8" s="622"/>
      <c r="CY8" s="623"/>
      <c r="CZ8" s="659">
        <v>37.1</v>
      </c>
      <c r="DA8" s="659"/>
      <c r="DB8" s="659"/>
      <c r="DC8" s="659"/>
      <c r="DD8" s="627">
        <v>145143</v>
      </c>
      <c r="DE8" s="622"/>
      <c r="DF8" s="622"/>
      <c r="DG8" s="622"/>
      <c r="DH8" s="622"/>
      <c r="DI8" s="622"/>
      <c r="DJ8" s="622"/>
      <c r="DK8" s="622"/>
      <c r="DL8" s="622"/>
      <c r="DM8" s="622"/>
      <c r="DN8" s="622"/>
      <c r="DO8" s="622"/>
      <c r="DP8" s="623"/>
      <c r="DQ8" s="627">
        <v>5476467</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29102</v>
      </c>
      <c r="S9" s="622"/>
      <c r="T9" s="622"/>
      <c r="U9" s="622"/>
      <c r="V9" s="622"/>
      <c r="W9" s="622"/>
      <c r="X9" s="622"/>
      <c r="Y9" s="623"/>
      <c r="Z9" s="659">
        <v>0.1</v>
      </c>
      <c r="AA9" s="659"/>
      <c r="AB9" s="659"/>
      <c r="AC9" s="659"/>
      <c r="AD9" s="660">
        <v>29102</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1449074</v>
      </c>
      <c r="BH9" s="622"/>
      <c r="BI9" s="622"/>
      <c r="BJ9" s="622"/>
      <c r="BK9" s="622"/>
      <c r="BL9" s="622"/>
      <c r="BM9" s="622"/>
      <c r="BN9" s="623"/>
      <c r="BO9" s="659">
        <v>29</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3118315</v>
      </c>
      <c r="CS9" s="622"/>
      <c r="CT9" s="622"/>
      <c r="CU9" s="622"/>
      <c r="CV9" s="622"/>
      <c r="CW9" s="622"/>
      <c r="CX9" s="622"/>
      <c r="CY9" s="623"/>
      <c r="CZ9" s="659">
        <v>10.1</v>
      </c>
      <c r="DA9" s="659"/>
      <c r="DB9" s="659"/>
      <c r="DC9" s="659"/>
      <c r="DD9" s="627">
        <v>126585</v>
      </c>
      <c r="DE9" s="622"/>
      <c r="DF9" s="622"/>
      <c r="DG9" s="622"/>
      <c r="DH9" s="622"/>
      <c r="DI9" s="622"/>
      <c r="DJ9" s="622"/>
      <c r="DK9" s="622"/>
      <c r="DL9" s="622"/>
      <c r="DM9" s="622"/>
      <c r="DN9" s="622"/>
      <c r="DO9" s="622"/>
      <c r="DP9" s="623"/>
      <c r="DQ9" s="627">
        <v>1556102</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92110</v>
      </c>
      <c r="BH10" s="622"/>
      <c r="BI10" s="622"/>
      <c r="BJ10" s="622"/>
      <c r="BK10" s="622"/>
      <c r="BL10" s="622"/>
      <c r="BM10" s="622"/>
      <c r="BN10" s="623"/>
      <c r="BO10" s="659">
        <v>1.8</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12850</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12850</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1181091</v>
      </c>
      <c r="S11" s="622"/>
      <c r="T11" s="622"/>
      <c r="U11" s="622"/>
      <c r="V11" s="622"/>
      <c r="W11" s="622"/>
      <c r="X11" s="622"/>
      <c r="Y11" s="623"/>
      <c r="Z11" s="624">
        <v>3.7</v>
      </c>
      <c r="AA11" s="625"/>
      <c r="AB11" s="625"/>
      <c r="AC11" s="626"/>
      <c r="AD11" s="627">
        <v>1181091</v>
      </c>
      <c r="AE11" s="622"/>
      <c r="AF11" s="622"/>
      <c r="AG11" s="622"/>
      <c r="AH11" s="622"/>
      <c r="AI11" s="622"/>
      <c r="AJ11" s="622"/>
      <c r="AK11" s="623"/>
      <c r="AL11" s="624">
        <v>7.6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104536</v>
      </c>
      <c r="BH11" s="622"/>
      <c r="BI11" s="622"/>
      <c r="BJ11" s="622"/>
      <c r="BK11" s="622"/>
      <c r="BL11" s="622"/>
      <c r="BM11" s="622"/>
      <c r="BN11" s="623"/>
      <c r="BO11" s="659">
        <v>2.1</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1422846</v>
      </c>
      <c r="CS11" s="622"/>
      <c r="CT11" s="622"/>
      <c r="CU11" s="622"/>
      <c r="CV11" s="622"/>
      <c r="CW11" s="622"/>
      <c r="CX11" s="622"/>
      <c r="CY11" s="623"/>
      <c r="CZ11" s="659">
        <v>4.5999999999999996</v>
      </c>
      <c r="DA11" s="659"/>
      <c r="DB11" s="659"/>
      <c r="DC11" s="659"/>
      <c r="DD11" s="627">
        <v>565323</v>
      </c>
      <c r="DE11" s="622"/>
      <c r="DF11" s="622"/>
      <c r="DG11" s="622"/>
      <c r="DH11" s="622"/>
      <c r="DI11" s="622"/>
      <c r="DJ11" s="622"/>
      <c r="DK11" s="622"/>
      <c r="DL11" s="622"/>
      <c r="DM11" s="622"/>
      <c r="DN11" s="622"/>
      <c r="DO11" s="622"/>
      <c r="DP11" s="623"/>
      <c r="DQ11" s="627">
        <v>724623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33558</v>
      </c>
      <c r="S12" s="622"/>
      <c r="T12" s="622"/>
      <c r="U12" s="622"/>
      <c r="V12" s="622"/>
      <c r="W12" s="622"/>
      <c r="X12" s="622"/>
      <c r="Y12" s="623"/>
      <c r="Z12" s="659">
        <v>0.1</v>
      </c>
      <c r="AA12" s="659"/>
      <c r="AB12" s="659"/>
      <c r="AC12" s="659"/>
      <c r="AD12" s="660">
        <v>33558</v>
      </c>
      <c r="AE12" s="660"/>
      <c r="AF12" s="660"/>
      <c r="AG12" s="660"/>
      <c r="AH12" s="660"/>
      <c r="AI12" s="660"/>
      <c r="AJ12" s="660"/>
      <c r="AK12" s="660"/>
      <c r="AL12" s="624">
        <v>0.2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2796123</v>
      </c>
      <c r="BH12" s="622"/>
      <c r="BI12" s="622"/>
      <c r="BJ12" s="622"/>
      <c r="BK12" s="622"/>
      <c r="BL12" s="622"/>
      <c r="BM12" s="622"/>
      <c r="BN12" s="623"/>
      <c r="BO12" s="659">
        <v>56</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1710869</v>
      </c>
      <c r="CS12" s="622"/>
      <c r="CT12" s="622"/>
      <c r="CU12" s="622"/>
      <c r="CV12" s="622"/>
      <c r="CW12" s="622"/>
      <c r="CX12" s="622"/>
      <c r="CY12" s="623"/>
      <c r="CZ12" s="659">
        <v>5.6</v>
      </c>
      <c r="DA12" s="659"/>
      <c r="DB12" s="659"/>
      <c r="DC12" s="659"/>
      <c r="DD12" s="627">
        <v>5347</v>
      </c>
      <c r="DE12" s="622"/>
      <c r="DF12" s="622"/>
      <c r="DG12" s="622"/>
      <c r="DH12" s="622"/>
      <c r="DI12" s="622"/>
      <c r="DJ12" s="622"/>
      <c r="DK12" s="622"/>
      <c r="DL12" s="622"/>
      <c r="DM12" s="622"/>
      <c r="DN12" s="622"/>
      <c r="DO12" s="622"/>
      <c r="DP12" s="623"/>
      <c r="DQ12" s="627">
        <v>1017771</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2766624</v>
      </c>
      <c r="BH13" s="622"/>
      <c r="BI13" s="622"/>
      <c r="BJ13" s="622"/>
      <c r="BK13" s="622"/>
      <c r="BL13" s="622"/>
      <c r="BM13" s="622"/>
      <c r="BN13" s="623"/>
      <c r="BO13" s="659">
        <v>55.4</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2236868</v>
      </c>
      <c r="CS13" s="622"/>
      <c r="CT13" s="622"/>
      <c r="CU13" s="622"/>
      <c r="CV13" s="622"/>
      <c r="CW13" s="622"/>
      <c r="CX13" s="622"/>
      <c r="CY13" s="623"/>
      <c r="CZ13" s="659">
        <v>7.3</v>
      </c>
      <c r="DA13" s="659"/>
      <c r="DB13" s="659"/>
      <c r="DC13" s="659"/>
      <c r="DD13" s="627">
        <v>1481345</v>
      </c>
      <c r="DE13" s="622"/>
      <c r="DF13" s="622"/>
      <c r="DG13" s="622"/>
      <c r="DH13" s="622"/>
      <c r="DI13" s="622"/>
      <c r="DJ13" s="622"/>
      <c r="DK13" s="622"/>
      <c r="DL13" s="622"/>
      <c r="DM13" s="622"/>
      <c r="DN13" s="622"/>
      <c r="DO13" s="622"/>
      <c r="DP13" s="623"/>
      <c r="DQ13" s="627">
        <v>968646</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215284</v>
      </c>
      <c r="BH14" s="622"/>
      <c r="BI14" s="622"/>
      <c r="BJ14" s="622"/>
      <c r="BK14" s="622"/>
      <c r="BL14" s="622"/>
      <c r="BM14" s="622"/>
      <c r="BN14" s="623"/>
      <c r="BO14" s="659">
        <v>4.3</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872484</v>
      </c>
      <c r="CS14" s="622"/>
      <c r="CT14" s="622"/>
      <c r="CU14" s="622"/>
      <c r="CV14" s="622"/>
      <c r="CW14" s="622"/>
      <c r="CX14" s="622"/>
      <c r="CY14" s="623"/>
      <c r="CZ14" s="659">
        <v>2.8</v>
      </c>
      <c r="DA14" s="659"/>
      <c r="DB14" s="659"/>
      <c r="DC14" s="659"/>
      <c r="DD14" s="627">
        <v>104926</v>
      </c>
      <c r="DE14" s="622"/>
      <c r="DF14" s="622"/>
      <c r="DG14" s="622"/>
      <c r="DH14" s="622"/>
      <c r="DI14" s="622"/>
      <c r="DJ14" s="622"/>
      <c r="DK14" s="622"/>
      <c r="DL14" s="622"/>
      <c r="DM14" s="622"/>
      <c r="DN14" s="622"/>
      <c r="DO14" s="622"/>
      <c r="DP14" s="623"/>
      <c r="DQ14" s="627">
        <v>798919</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20983</v>
      </c>
      <c r="S15" s="622"/>
      <c r="T15" s="622"/>
      <c r="U15" s="622"/>
      <c r="V15" s="622"/>
      <c r="W15" s="622"/>
      <c r="X15" s="622"/>
      <c r="Y15" s="623"/>
      <c r="Z15" s="659">
        <v>0.1</v>
      </c>
      <c r="AA15" s="659"/>
      <c r="AB15" s="659"/>
      <c r="AC15" s="659"/>
      <c r="AD15" s="660">
        <v>20983</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269020</v>
      </c>
      <c r="BH15" s="622"/>
      <c r="BI15" s="622"/>
      <c r="BJ15" s="622"/>
      <c r="BK15" s="622"/>
      <c r="BL15" s="622"/>
      <c r="BM15" s="622"/>
      <c r="BN15" s="623"/>
      <c r="BO15" s="659">
        <v>5.4</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2741989</v>
      </c>
      <c r="CS15" s="622"/>
      <c r="CT15" s="622"/>
      <c r="CU15" s="622"/>
      <c r="CV15" s="622"/>
      <c r="CW15" s="622"/>
      <c r="CX15" s="622"/>
      <c r="CY15" s="623"/>
      <c r="CZ15" s="659">
        <v>8.9</v>
      </c>
      <c r="DA15" s="659"/>
      <c r="DB15" s="659"/>
      <c r="DC15" s="659"/>
      <c r="DD15" s="627">
        <v>518796</v>
      </c>
      <c r="DE15" s="622"/>
      <c r="DF15" s="622"/>
      <c r="DG15" s="622"/>
      <c r="DH15" s="622"/>
      <c r="DI15" s="622"/>
      <c r="DJ15" s="622"/>
      <c r="DK15" s="622"/>
      <c r="DL15" s="622"/>
      <c r="DM15" s="622"/>
      <c r="DN15" s="622"/>
      <c r="DO15" s="622"/>
      <c r="DP15" s="623"/>
      <c r="DQ15" s="627">
        <v>1942122</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76282</v>
      </c>
      <c r="S16" s="622"/>
      <c r="T16" s="622"/>
      <c r="U16" s="622"/>
      <c r="V16" s="622"/>
      <c r="W16" s="622"/>
      <c r="X16" s="622"/>
      <c r="Y16" s="623"/>
      <c r="Z16" s="659">
        <v>0.2</v>
      </c>
      <c r="AA16" s="659"/>
      <c r="AB16" s="659"/>
      <c r="AC16" s="659"/>
      <c r="AD16" s="660">
        <v>76282</v>
      </c>
      <c r="AE16" s="660"/>
      <c r="AF16" s="660"/>
      <c r="AG16" s="660"/>
      <c r="AH16" s="660"/>
      <c r="AI16" s="660"/>
      <c r="AJ16" s="660"/>
      <c r="AK16" s="660"/>
      <c r="AL16" s="624">
        <v>0.5</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433357</v>
      </c>
      <c r="CS16" s="622"/>
      <c r="CT16" s="622"/>
      <c r="CU16" s="622"/>
      <c r="CV16" s="622"/>
      <c r="CW16" s="622"/>
      <c r="CX16" s="622"/>
      <c r="CY16" s="623"/>
      <c r="CZ16" s="659">
        <v>1.4</v>
      </c>
      <c r="DA16" s="659"/>
      <c r="DB16" s="659"/>
      <c r="DC16" s="659"/>
      <c r="DD16" s="627" t="s">
        <v>122</v>
      </c>
      <c r="DE16" s="622"/>
      <c r="DF16" s="622"/>
      <c r="DG16" s="622"/>
      <c r="DH16" s="622"/>
      <c r="DI16" s="622"/>
      <c r="DJ16" s="622"/>
      <c r="DK16" s="622"/>
      <c r="DL16" s="622"/>
      <c r="DM16" s="622"/>
      <c r="DN16" s="622"/>
      <c r="DO16" s="622"/>
      <c r="DP16" s="623"/>
      <c r="DQ16" s="627">
        <v>261086</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242007</v>
      </c>
      <c r="S17" s="622"/>
      <c r="T17" s="622"/>
      <c r="U17" s="622"/>
      <c r="V17" s="622"/>
      <c r="W17" s="622"/>
      <c r="X17" s="622"/>
      <c r="Y17" s="623"/>
      <c r="Z17" s="659">
        <v>0.8</v>
      </c>
      <c r="AA17" s="659"/>
      <c r="AB17" s="659"/>
      <c r="AC17" s="659"/>
      <c r="AD17" s="660">
        <v>242007</v>
      </c>
      <c r="AE17" s="660"/>
      <c r="AF17" s="660"/>
      <c r="AG17" s="660"/>
      <c r="AH17" s="660"/>
      <c r="AI17" s="660"/>
      <c r="AJ17" s="660"/>
      <c r="AK17" s="660"/>
      <c r="AL17" s="624">
        <v>1.6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3422539</v>
      </c>
      <c r="CS17" s="622"/>
      <c r="CT17" s="622"/>
      <c r="CU17" s="622"/>
      <c r="CV17" s="622"/>
      <c r="CW17" s="622"/>
      <c r="CX17" s="622"/>
      <c r="CY17" s="623"/>
      <c r="CZ17" s="659">
        <v>11.1</v>
      </c>
      <c r="DA17" s="659"/>
      <c r="DB17" s="659"/>
      <c r="DC17" s="659"/>
      <c r="DD17" s="627" t="s">
        <v>122</v>
      </c>
      <c r="DE17" s="622"/>
      <c r="DF17" s="622"/>
      <c r="DG17" s="622"/>
      <c r="DH17" s="622"/>
      <c r="DI17" s="622"/>
      <c r="DJ17" s="622"/>
      <c r="DK17" s="622"/>
      <c r="DL17" s="622"/>
      <c r="DM17" s="622"/>
      <c r="DN17" s="622"/>
      <c r="DO17" s="622"/>
      <c r="DP17" s="623"/>
      <c r="DQ17" s="627">
        <v>3307078</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55790</v>
      </c>
      <c r="S18" s="622"/>
      <c r="T18" s="622"/>
      <c r="U18" s="622"/>
      <c r="V18" s="622"/>
      <c r="W18" s="622"/>
      <c r="X18" s="622"/>
      <c r="Y18" s="623"/>
      <c r="Z18" s="659">
        <v>0.2</v>
      </c>
      <c r="AA18" s="659"/>
      <c r="AB18" s="659"/>
      <c r="AC18" s="659"/>
      <c r="AD18" s="660">
        <v>55790</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185131</v>
      </c>
      <c r="S19" s="622"/>
      <c r="T19" s="622"/>
      <c r="U19" s="622"/>
      <c r="V19" s="622"/>
      <c r="W19" s="622"/>
      <c r="X19" s="622"/>
      <c r="Y19" s="623"/>
      <c r="Z19" s="659">
        <v>0.6</v>
      </c>
      <c r="AA19" s="659"/>
      <c r="AB19" s="659"/>
      <c r="AC19" s="659"/>
      <c r="AD19" s="660">
        <v>185131</v>
      </c>
      <c r="AE19" s="660"/>
      <c r="AF19" s="660"/>
      <c r="AG19" s="660"/>
      <c r="AH19" s="660"/>
      <c r="AI19" s="660"/>
      <c r="AJ19" s="660"/>
      <c r="AK19" s="660"/>
      <c r="AL19" s="624">
        <v>1.2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1740</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1086</v>
      </c>
      <c r="S20" s="622"/>
      <c r="T20" s="622"/>
      <c r="U20" s="622"/>
      <c r="V20" s="622"/>
      <c r="W20" s="622"/>
      <c r="X20" s="622"/>
      <c r="Y20" s="623"/>
      <c r="Z20" s="659">
        <v>0</v>
      </c>
      <c r="AA20" s="659"/>
      <c r="AB20" s="659"/>
      <c r="AC20" s="659"/>
      <c r="AD20" s="660">
        <v>1086</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1740</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30757492</v>
      </c>
      <c r="CS20" s="622"/>
      <c r="CT20" s="622"/>
      <c r="CU20" s="622"/>
      <c r="CV20" s="622"/>
      <c r="CW20" s="622"/>
      <c r="CX20" s="622"/>
      <c r="CY20" s="623"/>
      <c r="CZ20" s="659">
        <v>100</v>
      </c>
      <c r="DA20" s="659"/>
      <c r="DB20" s="659"/>
      <c r="DC20" s="659"/>
      <c r="DD20" s="627">
        <v>3516156</v>
      </c>
      <c r="DE20" s="622"/>
      <c r="DF20" s="622"/>
      <c r="DG20" s="622"/>
      <c r="DH20" s="622"/>
      <c r="DI20" s="622"/>
      <c r="DJ20" s="622"/>
      <c r="DK20" s="622"/>
      <c r="DL20" s="622"/>
      <c r="DM20" s="622"/>
      <c r="DN20" s="622"/>
      <c r="DO20" s="622"/>
      <c r="DP20" s="623"/>
      <c r="DQ20" s="627">
        <v>18235412</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9648427</v>
      </c>
      <c r="S21" s="622"/>
      <c r="T21" s="622"/>
      <c r="U21" s="622"/>
      <c r="V21" s="622"/>
      <c r="W21" s="622"/>
      <c r="X21" s="622"/>
      <c r="Y21" s="623"/>
      <c r="Z21" s="659">
        <v>30.2</v>
      </c>
      <c r="AA21" s="659"/>
      <c r="AB21" s="659"/>
      <c r="AC21" s="659"/>
      <c r="AD21" s="660">
        <v>8603936</v>
      </c>
      <c r="AE21" s="660"/>
      <c r="AF21" s="660"/>
      <c r="AG21" s="660"/>
      <c r="AH21" s="660"/>
      <c r="AI21" s="660"/>
      <c r="AJ21" s="660"/>
      <c r="AK21" s="660"/>
      <c r="AL21" s="624">
        <v>55.3</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1740</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8603936</v>
      </c>
      <c r="S22" s="622"/>
      <c r="T22" s="622"/>
      <c r="U22" s="622"/>
      <c r="V22" s="622"/>
      <c r="W22" s="622"/>
      <c r="X22" s="622"/>
      <c r="Y22" s="623"/>
      <c r="Z22" s="659">
        <v>26.9</v>
      </c>
      <c r="AA22" s="659"/>
      <c r="AB22" s="659"/>
      <c r="AC22" s="659"/>
      <c r="AD22" s="660">
        <v>8603936</v>
      </c>
      <c r="AE22" s="660"/>
      <c r="AF22" s="660"/>
      <c r="AG22" s="660"/>
      <c r="AH22" s="660"/>
      <c r="AI22" s="660"/>
      <c r="AJ22" s="660"/>
      <c r="AK22" s="660"/>
      <c r="AL22" s="624">
        <v>55.3</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1044491</v>
      </c>
      <c r="S23" s="622"/>
      <c r="T23" s="622"/>
      <c r="U23" s="622"/>
      <c r="V23" s="622"/>
      <c r="W23" s="622"/>
      <c r="X23" s="622"/>
      <c r="Y23" s="623"/>
      <c r="Z23" s="659">
        <v>3.3</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15986739</v>
      </c>
      <c r="CS24" s="674"/>
      <c r="CT24" s="674"/>
      <c r="CU24" s="674"/>
      <c r="CV24" s="674"/>
      <c r="CW24" s="674"/>
      <c r="CX24" s="674"/>
      <c r="CY24" s="702"/>
      <c r="CZ24" s="703">
        <v>52</v>
      </c>
      <c r="DA24" s="685"/>
      <c r="DB24" s="685"/>
      <c r="DC24" s="705"/>
      <c r="DD24" s="701">
        <v>10416577</v>
      </c>
      <c r="DE24" s="674"/>
      <c r="DF24" s="674"/>
      <c r="DG24" s="674"/>
      <c r="DH24" s="674"/>
      <c r="DI24" s="674"/>
      <c r="DJ24" s="674"/>
      <c r="DK24" s="702"/>
      <c r="DL24" s="701">
        <v>9543454</v>
      </c>
      <c r="DM24" s="674"/>
      <c r="DN24" s="674"/>
      <c r="DO24" s="674"/>
      <c r="DP24" s="674"/>
      <c r="DQ24" s="674"/>
      <c r="DR24" s="674"/>
      <c r="DS24" s="674"/>
      <c r="DT24" s="674"/>
      <c r="DU24" s="674"/>
      <c r="DV24" s="702"/>
      <c r="DW24" s="703">
        <v>61.2</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16546909</v>
      </c>
      <c r="S25" s="622"/>
      <c r="T25" s="622"/>
      <c r="U25" s="622"/>
      <c r="V25" s="622"/>
      <c r="W25" s="622"/>
      <c r="X25" s="622"/>
      <c r="Y25" s="623"/>
      <c r="Z25" s="659">
        <v>51.7</v>
      </c>
      <c r="AA25" s="659"/>
      <c r="AB25" s="659"/>
      <c r="AC25" s="659"/>
      <c r="AD25" s="660">
        <v>15502418</v>
      </c>
      <c r="AE25" s="660"/>
      <c r="AF25" s="660"/>
      <c r="AG25" s="660"/>
      <c r="AH25" s="660"/>
      <c r="AI25" s="660"/>
      <c r="AJ25" s="660"/>
      <c r="AK25" s="660"/>
      <c r="AL25" s="624">
        <v>99.6</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4260928</v>
      </c>
      <c r="CS25" s="634"/>
      <c r="CT25" s="634"/>
      <c r="CU25" s="634"/>
      <c r="CV25" s="634"/>
      <c r="CW25" s="634"/>
      <c r="CX25" s="634"/>
      <c r="CY25" s="635"/>
      <c r="CZ25" s="624">
        <v>13.9</v>
      </c>
      <c r="DA25" s="636"/>
      <c r="DB25" s="636"/>
      <c r="DC25" s="637"/>
      <c r="DD25" s="627">
        <v>4044061</v>
      </c>
      <c r="DE25" s="634"/>
      <c r="DF25" s="634"/>
      <c r="DG25" s="634"/>
      <c r="DH25" s="634"/>
      <c r="DI25" s="634"/>
      <c r="DJ25" s="634"/>
      <c r="DK25" s="635"/>
      <c r="DL25" s="627">
        <v>4011683</v>
      </c>
      <c r="DM25" s="634"/>
      <c r="DN25" s="634"/>
      <c r="DO25" s="634"/>
      <c r="DP25" s="634"/>
      <c r="DQ25" s="634"/>
      <c r="DR25" s="634"/>
      <c r="DS25" s="634"/>
      <c r="DT25" s="634"/>
      <c r="DU25" s="634"/>
      <c r="DV25" s="635"/>
      <c r="DW25" s="624">
        <v>25.7</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4594</v>
      </c>
      <c r="S26" s="622"/>
      <c r="T26" s="622"/>
      <c r="U26" s="622"/>
      <c r="V26" s="622"/>
      <c r="W26" s="622"/>
      <c r="X26" s="622"/>
      <c r="Y26" s="623"/>
      <c r="Z26" s="659">
        <v>0</v>
      </c>
      <c r="AA26" s="659"/>
      <c r="AB26" s="659"/>
      <c r="AC26" s="659"/>
      <c r="AD26" s="660">
        <v>4594</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2469980</v>
      </c>
      <c r="CS26" s="622"/>
      <c r="CT26" s="622"/>
      <c r="CU26" s="622"/>
      <c r="CV26" s="622"/>
      <c r="CW26" s="622"/>
      <c r="CX26" s="622"/>
      <c r="CY26" s="623"/>
      <c r="CZ26" s="624">
        <v>8</v>
      </c>
      <c r="DA26" s="636"/>
      <c r="DB26" s="636"/>
      <c r="DC26" s="637"/>
      <c r="DD26" s="627">
        <v>2339742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108857</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4995046</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8303272</v>
      </c>
      <c r="CS27" s="634"/>
      <c r="CT27" s="634"/>
      <c r="CU27" s="634"/>
      <c r="CV27" s="634"/>
      <c r="CW27" s="634"/>
      <c r="CX27" s="634"/>
      <c r="CY27" s="635"/>
      <c r="CZ27" s="624">
        <v>27</v>
      </c>
      <c r="DA27" s="636"/>
      <c r="DB27" s="636"/>
      <c r="DC27" s="637"/>
      <c r="DD27" s="627">
        <v>3065438</v>
      </c>
      <c r="DE27" s="634"/>
      <c r="DF27" s="634"/>
      <c r="DG27" s="634"/>
      <c r="DH27" s="634"/>
      <c r="DI27" s="634"/>
      <c r="DJ27" s="634"/>
      <c r="DK27" s="635"/>
      <c r="DL27" s="627">
        <v>2224693</v>
      </c>
      <c r="DM27" s="634"/>
      <c r="DN27" s="634"/>
      <c r="DO27" s="634"/>
      <c r="DP27" s="634"/>
      <c r="DQ27" s="634"/>
      <c r="DR27" s="634"/>
      <c r="DS27" s="634"/>
      <c r="DT27" s="634"/>
      <c r="DU27" s="634"/>
      <c r="DV27" s="635"/>
      <c r="DW27" s="624">
        <v>14.3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277587</v>
      </c>
      <c r="S28" s="622"/>
      <c r="T28" s="622"/>
      <c r="U28" s="622"/>
      <c r="V28" s="622"/>
      <c r="W28" s="622"/>
      <c r="X28" s="622"/>
      <c r="Y28" s="623"/>
      <c r="Z28" s="659">
        <v>0.9</v>
      </c>
      <c r="AA28" s="659"/>
      <c r="AB28" s="659"/>
      <c r="AC28" s="659"/>
      <c r="AD28" s="660">
        <v>20166</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3422539</v>
      </c>
      <c r="CS28" s="622"/>
      <c r="CT28" s="622"/>
      <c r="CU28" s="622"/>
      <c r="CV28" s="622"/>
      <c r="CW28" s="622"/>
      <c r="CX28" s="622"/>
      <c r="CY28" s="623"/>
      <c r="CZ28" s="624">
        <v>11.1</v>
      </c>
      <c r="DA28" s="636"/>
      <c r="DB28" s="636"/>
      <c r="DC28" s="637"/>
      <c r="DD28" s="627">
        <v>3307078</v>
      </c>
      <c r="DE28" s="622"/>
      <c r="DF28" s="622"/>
      <c r="DG28" s="622"/>
      <c r="DH28" s="622"/>
      <c r="DI28" s="622"/>
      <c r="DJ28" s="622"/>
      <c r="DK28" s="623"/>
      <c r="DL28" s="627">
        <v>3307078</v>
      </c>
      <c r="DM28" s="622"/>
      <c r="DN28" s="622"/>
      <c r="DO28" s="622"/>
      <c r="DP28" s="622"/>
      <c r="DQ28" s="622"/>
      <c r="DR28" s="622"/>
      <c r="DS28" s="622"/>
      <c r="DT28" s="622"/>
      <c r="DU28" s="622"/>
      <c r="DV28" s="623"/>
      <c r="DW28" s="624">
        <v>21.2</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99615</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3421864</v>
      </c>
      <c r="CS29" s="634"/>
      <c r="CT29" s="634"/>
      <c r="CU29" s="634"/>
      <c r="CV29" s="634"/>
      <c r="CW29" s="634"/>
      <c r="CX29" s="634"/>
      <c r="CY29" s="635"/>
      <c r="CZ29" s="624">
        <v>11.1</v>
      </c>
      <c r="DA29" s="636"/>
      <c r="DB29" s="636"/>
      <c r="DC29" s="637"/>
      <c r="DD29" s="627">
        <v>3306403</v>
      </c>
      <c r="DE29" s="634"/>
      <c r="DF29" s="634"/>
      <c r="DG29" s="634"/>
      <c r="DH29" s="634"/>
      <c r="DI29" s="634"/>
      <c r="DJ29" s="634"/>
      <c r="DK29" s="635"/>
      <c r="DL29" s="627">
        <v>3306403</v>
      </c>
      <c r="DM29" s="634"/>
      <c r="DN29" s="634"/>
      <c r="DO29" s="634"/>
      <c r="DP29" s="634"/>
      <c r="DQ29" s="634"/>
      <c r="DR29" s="634"/>
      <c r="DS29" s="634"/>
      <c r="DT29" s="634"/>
      <c r="DU29" s="634"/>
      <c r="DV29" s="635"/>
      <c r="DW29" s="624">
        <v>21.2</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6215563</v>
      </c>
      <c r="S30" s="622"/>
      <c r="T30" s="622"/>
      <c r="U30" s="622"/>
      <c r="V30" s="622"/>
      <c r="W30" s="622"/>
      <c r="X30" s="622"/>
      <c r="Y30" s="623"/>
      <c r="Z30" s="659">
        <v>19.399999999999999</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3293103</v>
      </c>
      <c r="CS30" s="622"/>
      <c r="CT30" s="622"/>
      <c r="CU30" s="622"/>
      <c r="CV30" s="622"/>
      <c r="CW30" s="622"/>
      <c r="CX30" s="622"/>
      <c r="CY30" s="623"/>
      <c r="CZ30" s="624">
        <v>10.7</v>
      </c>
      <c r="DA30" s="636"/>
      <c r="DB30" s="636"/>
      <c r="DC30" s="637"/>
      <c r="DD30" s="627">
        <v>3177642</v>
      </c>
      <c r="DE30" s="622"/>
      <c r="DF30" s="622"/>
      <c r="DG30" s="622"/>
      <c r="DH30" s="622"/>
      <c r="DI30" s="622"/>
      <c r="DJ30" s="622"/>
      <c r="DK30" s="623"/>
      <c r="DL30" s="627">
        <v>3177642</v>
      </c>
      <c r="DM30" s="622"/>
      <c r="DN30" s="622"/>
      <c r="DO30" s="622"/>
      <c r="DP30" s="622"/>
      <c r="DQ30" s="622"/>
      <c r="DR30" s="622"/>
      <c r="DS30" s="622"/>
      <c r="DT30" s="622"/>
      <c r="DU30" s="622"/>
      <c r="DV30" s="623"/>
      <c r="DW30" s="624">
        <v>20.399999999999999</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99.1</v>
      </c>
      <c r="BH31" s="684"/>
      <c r="BI31" s="684"/>
      <c r="BJ31" s="684"/>
      <c r="BK31" s="684"/>
      <c r="BL31" s="684"/>
      <c r="BM31" s="685">
        <v>96.5</v>
      </c>
      <c r="BN31" s="684"/>
      <c r="BO31" s="684"/>
      <c r="BP31" s="684"/>
      <c r="BQ31" s="686"/>
      <c r="BR31" s="683">
        <v>99.2</v>
      </c>
      <c r="BS31" s="684"/>
      <c r="BT31" s="684"/>
      <c r="BU31" s="684"/>
      <c r="BV31" s="684"/>
      <c r="BW31" s="684"/>
      <c r="BX31" s="685">
        <v>96.8</v>
      </c>
      <c r="BY31" s="684"/>
      <c r="BZ31" s="684"/>
      <c r="CA31" s="684"/>
      <c r="CB31" s="686"/>
      <c r="CD31" s="642"/>
      <c r="CE31" s="643"/>
      <c r="CF31" s="618" t="s">
        <v>300</v>
      </c>
      <c r="CG31" s="619"/>
      <c r="CH31" s="619"/>
      <c r="CI31" s="619"/>
      <c r="CJ31" s="619"/>
      <c r="CK31" s="619"/>
      <c r="CL31" s="619"/>
      <c r="CM31" s="619"/>
      <c r="CN31" s="619"/>
      <c r="CO31" s="619"/>
      <c r="CP31" s="619"/>
      <c r="CQ31" s="620"/>
      <c r="CR31" s="621">
        <v>128761</v>
      </c>
      <c r="CS31" s="634"/>
      <c r="CT31" s="634"/>
      <c r="CU31" s="634"/>
      <c r="CV31" s="634"/>
      <c r="CW31" s="634"/>
      <c r="CX31" s="634"/>
      <c r="CY31" s="635"/>
      <c r="CZ31" s="624">
        <v>0.4</v>
      </c>
      <c r="DA31" s="636"/>
      <c r="DB31" s="636"/>
      <c r="DC31" s="637"/>
      <c r="DD31" s="627">
        <v>128761</v>
      </c>
      <c r="DE31" s="634"/>
      <c r="DF31" s="634"/>
      <c r="DG31" s="634"/>
      <c r="DH31" s="634"/>
      <c r="DI31" s="634"/>
      <c r="DJ31" s="634"/>
      <c r="DK31" s="635"/>
      <c r="DL31" s="627">
        <v>128761</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2619565</v>
      </c>
      <c r="S32" s="622"/>
      <c r="T32" s="622"/>
      <c r="U32" s="622"/>
      <c r="V32" s="622"/>
      <c r="W32" s="622"/>
      <c r="X32" s="622"/>
      <c r="Y32" s="623"/>
      <c r="Z32" s="659">
        <v>8.1999999999999993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98.8</v>
      </c>
      <c r="BH32" s="634"/>
      <c r="BI32" s="634"/>
      <c r="BJ32" s="634"/>
      <c r="BK32" s="634"/>
      <c r="BL32" s="634"/>
      <c r="BM32" s="625">
        <v>96.8</v>
      </c>
      <c r="BN32" s="634"/>
      <c r="BO32" s="634"/>
      <c r="BP32" s="634"/>
      <c r="BQ32" s="657"/>
      <c r="BR32" s="692">
        <v>99.1</v>
      </c>
      <c r="BS32" s="634"/>
      <c r="BT32" s="634"/>
      <c r="BU32" s="634"/>
      <c r="BV32" s="634"/>
      <c r="BW32" s="634"/>
      <c r="BX32" s="625">
        <v>97.4</v>
      </c>
      <c r="BY32" s="634"/>
      <c r="BZ32" s="634"/>
      <c r="CA32" s="634"/>
      <c r="CB32" s="657"/>
      <c r="CD32" s="644"/>
      <c r="CE32" s="645"/>
      <c r="CF32" s="618" t="s">
        <v>304</v>
      </c>
      <c r="CG32" s="619"/>
      <c r="CH32" s="619"/>
      <c r="CI32" s="619"/>
      <c r="CJ32" s="619"/>
      <c r="CK32" s="619"/>
      <c r="CL32" s="619"/>
      <c r="CM32" s="619"/>
      <c r="CN32" s="619"/>
      <c r="CO32" s="619"/>
      <c r="CP32" s="619"/>
      <c r="CQ32" s="620"/>
      <c r="CR32" s="621">
        <v>675</v>
      </c>
      <c r="CS32" s="622"/>
      <c r="CT32" s="622"/>
      <c r="CU32" s="622"/>
      <c r="CV32" s="622"/>
      <c r="CW32" s="622"/>
      <c r="CX32" s="622"/>
      <c r="CY32" s="623"/>
      <c r="CZ32" s="624">
        <v>0</v>
      </c>
      <c r="DA32" s="636"/>
      <c r="DB32" s="636"/>
      <c r="DC32" s="637"/>
      <c r="DD32" s="627">
        <v>675</v>
      </c>
      <c r="DE32" s="622"/>
      <c r="DF32" s="622"/>
      <c r="DG32" s="622"/>
      <c r="DH32" s="622"/>
      <c r="DI32" s="622"/>
      <c r="DJ32" s="622"/>
      <c r="DK32" s="623"/>
      <c r="DL32" s="627">
        <v>675</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141217</v>
      </c>
      <c r="S33" s="622"/>
      <c r="T33" s="622"/>
      <c r="U33" s="622"/>
      <c r="V33" s="622"/>
      <c r="W33" s="622"/>
      <c r="X33" s="622"/>
      <c r="Y33" s="623"/>
      <c r="Z33" s="659">
        <v>0.4</v>
      </c>
      <c r="AA33" s="659"/>
      <c r="AB33" s="659"/>
      <c r="AC33" s="659"/>
      <c r="AD33" s="660">
        <v>29430</v>
      </c>
      <c r="AE33" s="660"/>
      <c r="AF33" s="660"/>
      <c r="AG33" s="660"/>
      <c r="AH33" s="660"/>
      <c r="AI33" s="660"/>
      <c r="AJ33" s="660"/>
      <c r="AK33" s="660"/>
      <c r="AL33" s="624">
        <v>0.2</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99.2</v>
      </c>
      <c r="BH33" s="606"/>
      <c r="BI33" s="606"/>
      <c r="BJ33" s="606"/>
      <c r="BK33" s="606"/>
      <c r="BL33" s="606"/>
      <c r="BM33" s="652">
        <v>96</v>
      </c>
      <c r="BN33" s="606"/>
      <c r="BO33" s="606"/>
      <c r="BP33" s="606"/>
      <c r="BQ33" s="669"/>
      <c r="BR33" s="682">
        <v>99.2</v>
      </c>
      <c r="BS33" s="606"/>
      <c r="BT33" s="606"/>
      <c r="BU33" s="606"/>
      <c r="BV33" s="606"/>
      <c r="BW33" s="606"/>
      <c r="BX33" s="652">
        <v>96.2</v>
      </c>
      <c r="BY33" s="606"/>
      <c r="BZ33" s="606"/>
      <c r="CA33" s="606"/>
      <c r="CB33" s="669"/>
      <c r="CD33" s="618" t="s">
        <v>307</v>
      </c>
      <c r="CE33" s="619"/>
      <c r="CF33" s="619"/>
      <c r="CG33" s="619"/>
      <c r="CH33" s="619"/>
      <c r="CI33" s="619"/>
      <c r="CJ33" s="619"/>
      <c r="CK33" s="619"/>
      <c r="CL33" s="619"/>
      <c r="CM33" s="619"/>
      <c r="CN33" s="619"/>
      <c r="CO33" s="619"/>
      <c r="CP33" s="619"/>
      <c r="CQ33" s="620"/>
      <c r="CR33" s="621">
        <v>10821240</v>
      </c>
      <c r="CS33" s="634"/>
      <c r="CT33" s="634"/>
      <c r="CU33" s="634"/>
      <c r="CV33" s="634"/>
      <c r="CW33" s="634"/>
      <c r="CX33" s="634"/>
      <c r="CY33" s="635"/>
      <c r="CZ33" s="624">
        <v>35.200000000000003</v>
      </c>
      <c r="DA33" s="636"/>
      <c r="DB33" s="636"/>
      <c r="DC33" s="637"/>
      <c r="DD33" s="627">
        <v>6712762</v>
      </c>
      <c r="DE33" s="634"/>
      <c r="DF33" s="634"/>
      <c r="DG33" s="634"/>
      <c r="DH33" s="634"/>
      <c r="DI33" s="634"/>
      <c r="DJ33" s="634"/>
      <c r="DK33" s="635"/>
      <c r="DL33" s="627">
        <v>4874477</v>
      </c>
      <c r="DM33" s="634"/>
      <c r="DN33" s="634"/>
      <c r="DO33" s="634"/>
      <c r="DP33" s="634"/>
      <c r="DQ33" s="634"/>
      <c r="DR33" s="634"/>
      <c r="DS33" s="634"/>
      <c r="DT33" s="634"/>
      <c r="DU33" s="634"/>
      <c r="DV33" s="635"/>
      <c r="DW33" s="624">
        <v>31.2</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1244749</v>
      </c>
      <c r="S34" s="622"/>
      <c r="T34" s="622"/>
      <c r="U34" s="622"/>
      <c r="V34" s="622"/>
      <c r="W34" s="622"/>
      <c r="X34" s="622"/>
      <c r="Y34" s="623"/>
      <c r="Z34" s="659">
        <v>3.9</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3467672</v>
      </c>
      <c r="CS34" s="622"/>
      <c r="CT34" s="622"/>
      <c r="CU34" s="622"/>
      <c r="CV34" s="622"/>
      <c r="CW34" s="622"/>
      <c r="CX34" s="622"/>
      <c r="CY34" s="623"/>
      <c r="CZ34" s="624">
        <v>11.3</v>
      </c>
      <c r="DA34" s="636"/>
      <c r="DB34" s="636"/>
      <c r="DC34" s="637"/>
      <c r="DD34" s="627">
        <v>2424571</v>
      </c>
      <c r="DE34" s="622"/>
      <c r="DF34" s="622"/>
      <c r="DG34" s="622"/>
      <c r="DH34" s="622"/>
      <c r="DI34" s="622"/>
      <c r="DJ34" s="622"/>
      <c r="DK34" s="623"/>
      <c r="DL34" s="627">
        <v>1801438</v>
      </c>
      <c r="DM34" s="622"/>
      <c r="DN34" s="622"/>
      <c r="DO34" s="622"/>
      <c r="DP34" s="622"/>
      <c r="DQ34" s="622"/>
      <c r="DR34" s="622"/>
      <c r="DS34" s="622"/>
      <c r="DT34" s="622"/>
      <c r="DU34" s="622"/>
      <c r="DV34" s="623"/>
      <c r="DW34" s="624">
        <v>11.5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1199120</v>
      </c>
      <c r="S35" s="622"/>
      <c r="T35" s="622"/>
      <c r="U35" s="622"/>
      <c r="V35" s="622"/>
      <c r="W35" s="622"/>
      <c r="X35" s="622"/>
      <c r="Y35" s="623"/>
      <c r="Z35" s="659">
        <v>3.7</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181668</v>
      </c>
      <c r="CS35" s="634"/>
      <c r="CT35" s="634"/>
      <c r="CU35" s="634"/>
      <c r="CV35" s="634"/>
      <c r="CW35" s="634"/>
      <c r="CX35" s="634"/>
      <c r="CY35" s="635"/>
      <c r="CZ35" s="624">
        <v>0.6</v>
      </c>
      <c r="DA35" s="636"/>
      <c r="DB35" s="636"/>
      <c r="DC35" s="637"/>
      <c r="DD35" s="627">
        <v>96927</v>
      </c>
      <c r="DE35" s="634"/>
      <c r="DF35" s="634"/>
      <c r="DG35" s="634"/>
      <c r="DH35" s="634"/>
      <c r="DI35" s="634"/>
      <c r="DJ35" s="634"/>
      <c r="DK35" s="635"/>
      <c r="DL35" s="627">
        <v>93955</v>
      </c>
      <c r="DM35" s="634"/>
      <c r="DN35" s="634"/>
      <c r="DO35" s="634"/>
      <c r="DP35" s="634"/>
      <c r="DQ35" s="634"/>
      <c r="DR35" s="634"/>
      <c r="DS35" s="634"/>
      <c r="DT35" s="634"/>
      <c r="DU35" s="634"/>
      <c r="DV35" s="635"/>
      <c r="DW35" s="624">
        <v>0.6</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706218</v>
      </c>
      <c r="S36" s="622"/>
      <c r="T36" s="622"/>
      <c r="U36" s="622"/>
      <c r="V36" s="622"/>
      <c r="W36" s="622"/>
      <c r="X36" s="622"/>
      <c r="Y36" s="623"/>
      <c r="Z36" s="659">
        <v>2.2000000000000002</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3134964</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4347</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3745766</v>
      </c>
      <c r="CS36" s="622"/>
      <c r="CT36" s="622"/>
      <c r="CU36" s="622"/>
      <c r="CV36" s="622"/>
      <c r="CW36" s="622"/>
      <c r="CX36" s="622"/>
      <c r="CY36" s="623"/>
      <c r="CZ36" s="624">
        <v>12.2</v>
      </c>
      <c r="DA36" s="636"/>
      <c r="DB36" s="636"/>
      <c r="DC36" s="637"/>
      <c r="DD36" s="627">
        <v>1911867</v>
      </c>
      <c r="DE36" s="622"/>
      <c r="DF36" s="622"/>
      <c r="DG36" s="622"/>
      <c r="DH36" s="622"/>
      <c r="DI36" s="622"/>
      <c r="DJ36" s="622"/>
      <c r="DK36" s="623"/>
      <c r="DL36" s="627">
        <v>904828</v>
      </c>
      <c r="DM36" s="622"/>
      <c r="DN36" s="622"/>
      <c r="DO36" s="622"/>
      <c r="DP36" s="622"/>
      <c r="DQ36" s="622"/>
      <c r="DR36" s="622"/>
      <c r="DS36" s="622"/>
      <c r="DT36" s="622"/>
      <c r="DU36" s="622"/>
      <c r="DV36" s="623"/>
      <c r="DW36" s="624">
        <v>5.8</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337731</v>
      </c>
      <c r="S37" s="622"/>
      <c r="T37" s="622"/>
      <c r="U37" s="622"/>
      <c r="V37" s="622"/>
      <c r="W37" s="622"/>
      <c r="X37" s="622"/>
      <c r="Y37" s="623"/>
      <c r="Z37" s="659">
        <v>1.1000000000000001</v>
      </c>
      <c r="AA37" s="659"/>
      <c r="AB37" s="659"/>
      <c r="AC37" s="659"/>
      <c r="AD37" s="660">
        <v>1079</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304298</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-86357</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1383337</v>
      </c>
      <c r="CS37" s="634"/>
      <c r="CT37" s="634"/>
      <c r="CU37" s="634"/>
      <c r="CV37" s="634"/>
      <c r="CW37" s="634"/>
      <c r="CX37" s="634"/>
      <c r="CY37" s="635"/>
      <c r="CZ37" s="624">
        <v>4.5</v>
      </c>
      <c r="DA37" s="636"/>
      <c r="DB37" s="636"/>
      <c r="DC37" s="637"/>
      <c r="DD37" s="627">
        <v>269155</v>
      </c>
      <c r="DE37" s="634"/>
      <c r="DF37" s="634"/>
      <c r="DG37" s="634"/>
      <c r="DH37" s="634"/>
      <c r="DI37" s="634"/>
      <c r="DJ37" s="634"/>
      <c r="DK37" s="635"/>
      <c r="DL37" s="627">
        <v>147589</v>
      </c>
      <c r="DM37" s="634"/>
      <c r="DN37" s="634"/>
      <c r="DO37" s="634"/>
      <c r="DP37" s="634"/>
      <c r="DQ37" s="634"/>
      <c r="DR37" s="634"/>
      <c r="DS37" s="634"/>
      <c r="DT37" s="634"/>
      <c r="DU37" s="634"/>
      <c r="DV37" s="635"/>
      <c r="DW37" s="624">
        <v>0.9</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2486900</v>
      </c>
      <c r="S38" s="622"/>
      <c r="T38" s="622"/>
      <c r="U38" s="622"/>
      <c r="V38" s="622"/>
      <c r="W38" s="622"/>
      <c r="X38" s="622"/>
      <c r="Y38" s="623"/>
      <c r="Z38" s="659">
        <v>7.8</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166429</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6097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2664237</v>
      </c>
      <c r="CS38" s="622"/>
      <c r="CT38" s="622"/>
      <c r="CU38" s="622"/>
      <c r="CV38" s="622"/>
      <c r="CW38" s="622"/>
      <c r="CX38" s="622"/>
      <c r="CY38" s="623"/>
      <c r="CZ38" s="624">
        <v>8.6999999999999993</v>
      </c>
      <c r="DA38" s="636"/>
      <c r="DB38" s="636"/>
      <c r="DC38" s="637"/>
      <c r="DD38" s="627">
        <v>2185006</v>
      </c>
      <c r="DE38" s="622"/>
      <c r="DF38" s="622"/>
      <c r="DG38" s="622"/>
      <c r="DH38" s="622"/>
      <c r="DI38" s="622"/>
      <c r="DJ38" s="622"/>
      <c r="DK38" s="623"/>
      <c r="DL38" s="627">
        <v>2074256</v>
      </c>
      <c r="DM38" s="622"/>
      <c r="DN38" s="622"/>
      <c r="DO38" s="622"/>
      <c r="DP38" s="622"/>
      <c r="DQ38" s="622"/>
      <c r="DR38" s="622"/>
      <c r="DS38" s="622"/>
      <c r="DT38" s="622"/>
      <c r="DU38" s="622"/>
      <c r="DV38" s="623"/>
      <c r="DW38" s="624">
        <v>13.3</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139046</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8844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761897</v>
      </c>
      <c r="CS39" s="634"/>
      <c r="CT39" s="634"/>
      <c r="CU39" s="634"/>
      <c r="CV39" s="634"/>
      <c r="CW39" s="634"/>
      <c r="CX39" s="634"/>
      <c r="CY39" s="635"/>
      <c r="CZ39" s="624">
        <v>2.5</v>
      </c>
      <c r="DA39" s="636"/>
      <c r="DB39" s="636"/>
      <c r="DC39" s="637"/>
      <c r="DD39" s="627">
        <v>94391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41400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87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31988625</v>
      </c>
      <c r="S41" s="646"/>
      <c r="T41" s="646"/>
      <c r="U41" s="646"/>
      <c r="V41" s="646"/>
      <c r="W41" s="646"/>
      <c r="X41" s="646"/>
      <c r="Y41" s="649"/>
      <c r="Z41" s="650">
        <v>100</v>
      </c>
      <c r="AA41" s="650"/>
      <c r="AB41" s="650"/>
      <c r="AC41" s="650"/>
      <c r="AD41" s="651">
        <v>15557687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461741</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2063450</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497</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3949513</v>
      </c>
      <c r="CS42" s="634"/>
      <c r="CT42" s="634"/>
      <c r="CU42" s="634"/>
      <c r="CV42" s="634"/>
      <c r="CW42" s="634"/>
      <c r="CX42" s="634"/>
      <c r="CY42" s="635"/>
      <c r="CZ42" s="624">
        <v>12.8</v>
      </c>
      <c r="DA42" s="636"/>
      <c r="DB42" s="636"/>
      <c r="DC42" s="637"/>
      <c r="DD42" s="627">
        <v>1106073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59344</v>
      </c>
      <c r="CS43" s="634"/>
      <c r="CT43" s="634"/>
      <c r="CU43" s="634"/>
      <c r="CV43" s="634"/>
      <c r="CW43" s="634"/>
      <c r="CX43" s="634"/>
      <c r="CY43" s="635"/>
      <c r="CZ43" s="624">
        <v>0.2</v>
      </c>
      <c r="DA43" s="636"/>
      <c r="DB43" s="636"/>
      <c r="DC43" s="637"/>
      <c r="DD43" s="627">
        <v>59344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3516156</v>
      </c>
      <c r="CS44" s="622"/>
      <c r="CT44" s="622"/>
      <c r="CU44" s="622"/>
      <c r="CV44" s="622"/>
      <c r="CW44" s="622"/>
      <c r="CX44" s="622"/>
      <c r="CY44" s="623"/>
      <c r="CZ44" s="624">
        <v>11.4</v>
      </c>
      <c r="DA44" s="625"/>
      <c r="DB44" s="625"/>
      <c r="DC44" s="626"/>
      <c r="DD44" s="627">
        <v>844987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1790873</v>
      </c>
      <c r="CS45" s="634"/>
      <c r="CT45" s="634"/>
      <c r="CU45" s="634"/>
      <c r="CV45" s="634"/>
      <c r="CW45" s="634"/>
      <c r="CX45" s="634"/>
      <c r="CY45" s="635"/>
      <c r="CZ45" s="624">
        <v>5.8</v>
      </c>
      <c r="DA45" s="636"/>
      <c r="DB45" s="636"/>
      <c r="DC45" s="637"/>
      <c r="DD45" s="627">
        <v>158145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1511242</v>
      </c>
      <c r="CS46" s="622"/>
      <c r="CT46" s="622"/>
      <c r="CU46" s="622"/>
      <c r="CV46" s="622"/>
      <c r="CW46" s="622"/>
      <c r="CX46" s="622"/>
      <c r="CY46" s="623"/>
      <c r="CZ46" s="624">
        <v>4.9000000000000004</v>
      </c>
      <c r="DA46" s="625"/>
      <c r="DB46" s="625"/>
      <c r="DC46" s="626"/>
      <c r="DD46" s="627">
        <v>621101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433357</v>
      </c>
      <c r="CS47" s="634"/>
      <c r="CT47" s="634"/>
      <c r="CU47" s="634"/>
      <c r="CV47" s="634"/>
      <c r="CW47" s="634"/>
      <c r="CX47" s="634"/>
      <c r="CY47" s="635"/>
      <c r="CZ47" s="624">
        <v>1.4</v>
      </c>
      <c r="DA47" s="636"/>
      <c r="DB47" s="636"/>
      <c r="DC47" s="637"/>
      <c r="DD47" s="627">
        <v>261086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30757492</v>
      </c>
      <c r="CS49" s="606"/>
      <c r="CT49" s="606"/>
      <c r="CU49" s="606"/>
      <c r="CV49" s="606"/>
      <c r="CW49" s="606"/>
      <c r="CX49" s="606"/>
      <c r="CY49" s="607"/>
      <c r="CZ49" s="608">
        <v>100</v>
      </c>
      <c r="DA49" s="609"/>
      <c r="DB49" s="609"/>
      <c r="DC49" s="610"/>
      <c r="DD49" s="611">
        <v>18235412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oEi+X5g0Nk5Phifb9xY6/uhBuwecwnm20WIFmKpECcAcpp8OrYh746MsbXhslkNrGQf3uqtV4mFicmepwNcLew==" saltValue="qt7SFyaMsA5MONU1ZJpOW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32017</v>
      </c>
      <c r="R7" s="1103"/>
      <c r="S7" s="1103"/>
      <c r="T7" s="1103"/>
      <c r="U7" s="1103"/>
      <c r="V7" s="1103">
        <v>30786</v>
      </c>
      <c r="W7" s="1103"/>
      <c r="X7" s="1103"/>
      <c r="Y7" s="1103"/>
      <c r="Z7" s="1103"/>
      <c r="AA7" s="1103">
        <v>1231</v>
      </c>
      <c r="AB7" s="1103"/>
      <c r="AC7" s="1103"/>
      <c r="AD7" s="1103"/>
      <c r="AE7" s="1104"/>
      <c r="AF7" s="1105">
        <v>991</v>
      </c>
      <c r="AG7" s="1106"/>
      <c r="AH7" s="1106"/>
      <c r="AI7" s="1106"/>
      <c r="AJ7" s="1107"/>
      <c r="AK7" s="1108">
        <v>1199</v>
      </c>
      <c r="AL7" s="1109"/>
      <c r="AM7" s="1109"/>
      <c r="AN7" s="1109"/>
      <c r="AO7" s="1109"/>
      <c r="AP7" s="1109">
        <v>30512</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558</v>
      </c>
      <c r="BT7" s="1100"/>
      <c r="BU7" s="1100"/>
      <c r="BV7" s="1100"/>
      <c r="BW7" s="1100"/>
      <c r="BX7" s="1100"/>
      <c r="BY7" s="1100"/>
      <c r="BZ7" s="1100"/>
      <c r="CA7" s="1100"/>
      <c r="CB7" s="1100"/>
      <c r="CC7" s="1100"/>
      <c r="CD7" s="1100"/>
      <c r="CE7" s="1100"/>
      <c r="CF7" s="1100"/>
      <c r="CG7" s="1112"/>
      <c r="CH7" s="1096">
        <v>0</v>
      </c>
      <c r="CI7" s="1097"/>
      <c r="CJ7" s="1097"/>
      <c r="CK7" s="1097"/>
      <c r="CL7" s="1098"/>
      <c r="CM7" s="1096">
        <v>28</v>
      </c>
      <c r="CN7" s="1097"/>
      <c r="CO7" s="1097"/>
      <c r="CP7" s="1097"/>
      <c r="CQ7" s="1098"/>
      <c r="CR7" s="1096">
        <v>8</v>
      </c>
      <c r="CS7" s="1097"/>
      <c r="CT7" s="1097"/>
      <c r="CU7" s="1097"/>
      <c r="CV7" s="1098"/>
      <c r="CW7" s="1096">
        <v>4</v>
      </c>
      <c r="CX7" s="1097"/>
      <c r="CY7" s="1097"/>
      <c r="CZ7" s="1097"/>
      <c r="DA7" s="1098"/>
      <c r="DB7" s="1096" t="s">
        <v>552</v>
      </c>
      <c r="DC7" s="1097"/>
      <c r="DD7" s="1097"/>
      <c r="DE7" s="1097"/>
      <c r="DF7" s="1098"/>
      <c r="DG7" s="1096" t="s">
        <v>552</v>
      </c>
      <c r="DH7" s="1097"/>
      <c r="DI7" s="1097"/>
      <c r="DJ7" s="1097"/>
      <c r="DK7" s="1098"/>
      <c r="DL7" s="1096" t="s">
        <v>552</v>
      </c>
      <c r="DM7" s="1097"/>
      <c r="DN7" s="1097"/>
      <c r="DO7" s="1097"/>
      <c r="DP7" s="1098"/>
      <c r="DQ7" s="1096" t="s">
        <v>552</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559</v>
      </c>
      <c r="BT8" s="993"/>
      <c r="BU8" s="993"/>
      <c r="BV8" s="993"/>
      <c r="BW8" s="993"/>
      <c r="BX8" s="993"/>
      <c r="BY8" s="993"/>
      <c r="BZ8" s="993"/>
      <c r="CA8" s="993"/>
      <c r="CB8" s="993"/>
      <c r="CC8" s="993"/>
      <c r="CD8" s="993"/>
      <c r="CE8" s="993"/>
      <c r="CF8" s="993"/>
      <c r="CG8" s="1014"/>
      <c r="CH8" s="989">
        <v>31</v>
      </c>
      <c r="CI8" s="990"/>
      <c r="CJ8" s="990"/>
      <c r="CK8" s="990"/>
      <c r="CL8" s="991"/>
      <c r="CM8" s="989">
        <v>630</v>
      </c>
      <c r="CN8" s="990"/>
      <c r="CO8" s="990"/>
      <c r="CP8" s="990"/>
      <c r="CQ8" s="991"/>
      <c r="CR8" s="989">
        <v>5</v>
      </c>
      <c r="CS8" s="990"/>
      <c r="CT8" s="990"/>
      <c r="CU8" s="990"/>
      <c r="CV8" s="991"/>
      <c r="CW8" s="989" t="s">
        <v>552</v>
      </c>
      <c r="CX8" s="990"/>
      <c r="CY8" s="990"/>
      <c r="CZ8" s="990"/>
      <c r="DA8" s="991"/>
      <c r="DB8" s="989" t="s">
        <v>552</v>
      </c>
      <c r="DC8" s="990"/>
      <c r="DD8" s="990"/>
      <c r="DE8" s="990"/>
      <c r="DF8" s="991"/>
      <c r="DG8" s="989" t="s">
        <v>552</v>
      </c>
      <c r="DH8" s="990"/>
      <c r="DI8" s="990"/>
      <c r="DJ8" s="990"/>
      <c r="DK8" s="991"/>
      <c r="DL8" s="989" t="s">
        <v>552</v>
      </c>
      <c r="DM8" s="990"/>
      <c r="DN8" s="990"/>
      <c r="DO8" s="990"/>
      <c r="DP8" s="991"/>
      <c r="DQ8" s="989" t="s">
        <v>552</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31989</v>
      </c>
      <c r="R23" s="1061"/>
      <c r="S23" s="1061"/>
      <c r="T23" s="1061"/>
      <c r="U23" s="1061"/>
      <c r="V23" s="1061">
        <v>30757</v>
      </c>
      <c r="W23" s="1061"/>
      <c r="X23" s="1061"/>
      <c r="Y23" s="1061"/>
      <c r="Z23" s="1061"/>
      <c r="AA23" s="1061">
        <v>1231</v>
      </c>
      <c r="AB23" s="1061"/>
      <c r="AC23" s="1061"/>
      <c r="AD23" s="1061"/>
      <c r="AE23" s="1068"/>
      <c r="AF23" s="1069">
        <v>991</v>
      </c>
      <c r="AG23" s="1061"/>
      <c r="AH23" s="1061"/>
      <c r="AI23" s="1061"/>
      <c r="AJ23" s="1070"/>
      <c r="AK23" s="1071"/>
      <c r="AL23" s="1072"/>
      <c r="AM23" s="1072"/>
      <c r="AN23" s="1072"/>
      <c r="AO23" s="1072"/>
      <c r="AP23" s="1061">
        <v>30512</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5867</v>
      </c>
      <c r="R28" s="1051"/>
      <c r="S28" s="1051"/>
      <c r="T28" s="1051"/>
      <c r="U28" s="1051"/>
      <c r="V28" s="1051">
        <v>5863</v>
      </c>
      <c r="W28" s="1051"/>
      <c r="X28" s="1051"/>
      <c r="Y28" s="1051"/>
      <c r="Z28" s="1051"/>
      <c r="AA28" s="1051">
        <v>4</v>
      </c>
      <c r="AB28" s="1051"/>
      <c r="AC28" s="1051"/>
      <c r="AD28" s="1051"/>
      <c r="AE28" s="1052"/>
      <c r="AF28" s="1053">
        <v>4</v>
      </c>
      <c r="AG28" s="1051"/>
      <c r="AH28" s="1051"/>
      <c r="AI28" s="1051"/>
      <c r="AJ28" s="1054"/>
      <c r="AK28" s="1042">
        <v>429</v>
      </c>
      <c r="AL28" s="1043"/>
      <c r="AM28" s="1043"/>
      <c r="AN28" s="1043"/>
      <c r="AO28" s="1043"/>
      <c r="AP28" s="1043" t="s">
        <v>552</v>
      </c>
      <c r="AQ28" s="1043"/>
      <c r="AR28" s="1043"/>
      <c r="AS28" s="1043"/>
      <c r="AT28" s="1043"/>
      <c r="AU28" s="1043" t="s">
        <v>552</v>
      </c>
      <c r="AV28" s="1043"/>
      <c r="AW28" s="1043"/>
      <c r="AX28" s="1043"/>
      <c r="AY28" s="1043"/>
      <c r="AZ28" s="1044" t="s">
        <v>552</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5800</v>
      </c>
      <c r="R29" s="1039"/>
      <c r="S29" s="1039"/>
      <c r="T29" s="1039"/>
      <c r="U29" s="1039"/>
      <c r="V29" s="1039">
        <v>5528</v>
      </c>
      <c r="W29" s="1039"/>
      <c r="X29" s="1039"/>
      <c r="Y29" s="1039"/>
      <c r="Z29" s="1039"/>
      <c r="AA29" s="1039">
        <v>272</v>
      </c>
      <c r="AB29" s="1039"/>
      <c r="AC29" s="1039"/>
      <c r="AD29" s="1039"/>
      <c r="AE29" s="1040"/>
      <c r="AF29" s="1035">
        <v>272</v>
      </c>
      <c r="AG29" s="1036"/>
      <c r="AH29" s="1036"/>
      <c r="AI29" s="1036"/>
      <c r="AJ29" s="1037"/>
      <c r="AK29" s="980">
        <v>852</v>
      </c>
      <c r="AL29" s="971"/>
      <c r="AM29" s="971"/>
      <c r="AN29" s="971"/>
      <c r="AO29" s="971"/>
      <c r="AP29" s="971" t="s">
        <v>552</v>
      </c>
      <c r="AQ29" s="971"/>
      <c r="AR29" s="971"/>
      <c r="AS29" s="971"/>
      <c r="AT29" s="971"/>
      <c r="AU29" s="971" t="s">
        <v>552</v>
      </c>
      <c r="AV29" s="971"/>
      <c r="AW29" s="971"/>
      <c r="AX29" s="971"/>
      <c r="AY29" s="971"/>
      <c r="AZ29" s="1041" t="s">
        <v>552</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931</v>
      </c>
      <c r="R30" s="1039"/>
      <c r="S30" s="1039"/>
      <c r="T30" s="1039"/>
      <c r="U30" s="1039"/>
      <c r="V30" s="1039">
        <v>927</v>
      </c>
      <c r="W30" s="1039"/>
      <c r="X30" s="1039"/>
      <c r="Y30" s="1039"/>
      <c r="Z30" s="1039"/>
      <c r="AA30" s="1039">
        <v>4</v>
      </c>
      <c r="AB30" s="1039"/>
      <c r="AC30" s="1039"/>
      <c r="AD30" s="1039"/>
      <c r="AE30" s="1040"/>
      <c r="AF30" s="1035">
        <v>4</v>
      </c>
      <c r="AG30" s="1036"/>
      <c r="AH30" s="1036"/>
      <c r="AI30" s="1036"/>
      <c r="AJ30" s="1037"/>
      <c r="AK30" s="980">
        <v>276</v>
      </c>
      <c r="AL30" s="971"/>
      <c r="AM30" s="971"/>
      <c r="AN30" s="971"/>
      <c r="AO30" s="971"/>
      <c r="AP30" s="971" t="s">
        <v>552</v>
      </c>
      <c r="AQ30" s="971"/>
      <c r="AR30" s="971"/>
      <c r="AS30" s="971"/>
      <c r="AT30" s="971"/>
      <c r="AU30" s="971" t="s">
        <v>552</v>
      </c>
      <c r="AV30" s="971"/>
      <c r="AW30" s="971"/>
      <c r="AX30" s="971"/>
      <c r="AY30" s="971"/>
      <c r="AZ30" s="1041" t="s">
        <v>552</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984</v>
      </c>
      <c r="R31" s="1039"/>
      <c r="S31" s="1039"/>
      <c r="T31" s="1039"/>
      <c r="U31" s="1039"/>
      <c r="V31" s="1039">
        <v>883</v>
      </c>
      <c r="W31" s="1039"/>
      <c r="X31" s="1039"/>
      <c r="Y31" s="1039"/>
      <c r="Z31" s="1039"/>
      <c r="AA31" s="1039">
        <v>100</v>
      </c>
      <c r="AB31" s="1039"/>
      <c r="AC31" s="1039"/>
      <c r="AD31" s="1039"/>
      <c r="AE31" s="1040"/>
      <c r="AF31" s="1035">
        <v>1773</v>
      </c>
      <c r="AG31" s="1036"/>
      <c r="AH31" s="1036"/>
      <c r="AI31" s="1036"/>
      <c r="AJ31" s="1037"/>
      <c r="AK31" s="980">
        <v>147</v>
      </c>
      <c r="AL31" s="971"/>
      <c r="AM31" s="971"/>
      <c r="AN31" s="971"/>
      <c r="AO31" s="971"/>
      <c r="AP31" s="971">
        <v>933</v>
      </c>
      <c r="AQ31" s="971"/>
      <c r="AR31" s="971"/>
      <c r="AS31" s="971"/>
      <c r="AT31" s="971"/>
      <c r="AU31" s="971">
        <v>429</v>
      </c>
      <c r="AV31" s="971"/>
      <c r="AW31" s="971"/>
      <c r="AX31" s="971"/>
      <c r="AY31" s="971"/>
      <c r="AZ31" s="1041" t="s">
        <v>552</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804</v>
      </c>
      <c r="R32" s="1039"/>
      <c r="S32" s="1039"/>
      <c r="T32" s="1039"/>
      <c r="U32" s="1039"/>
      <c r="V32" s="1039">
        <v>557</v>
      </c>
      <c r="W32" s="1039"/>
      <c r="X32" s="1039"/>
      <c r="Y32" s="1039"/>
      <c r="Z32" s="1039"/>
      <c r="AA32" s="1039">
        <v>247</v>
      </c>
      <c r="AB32" s="1039"/>
      <c r="AC32" s="1039"/>
      <c r="AD32" s="1039"/>
      <c r="AE32" s="1040"/>
      <c r="AF32" s="1035">
        <v>1065</v>
      </c>
      <c r="AG32" s="1036"/>
      <c r="AH32" s="1036"/>
      <c r="AI32" s="1036"/>
      <c r="AJ32" s="1037"/>
      <c r="AK32" s="980" t="s">
        <v>552</v>
      </c>
      <c r="AL32" s="971"/>
      <c r="AM32" s="971"/>
      <c r="AN32" s="971"/>
      <c r="AO32" s="971"/>
      <c r="AP32" s="971">
        <v>1628</v>
      </c>
      <c r="AQ32" s="971"/>
      <c r="AR32" s="971"/>
      <c r="AS32" s="971"/>
      <c r="AT32" s="971"/>
      <c r="AU32" s="971">
        <v>1322</v>
      </c>
      <c r="AV32" s="971"/>
      <c r="AW32" s="971"/>
      <c r="AX32" s="971"/>
      <c r="AY32" s="971"/>
      <c r="AZ32" s="1041" t="s">
        <v>552</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394</v>
      </c>
      <c r="C33" s="1031"/>
      <c r="D33" s="1031"/>
      <c r="E33" s="1031"/>
      <c r="F33" s="1031"/>
      <c r="G33" s="1031"/>
      <c r="H33" s="1031"/>
      <c r="I33" s="1031"/>
      <c r="J33" s="1031"/>
      <c r="K33" s="1031"/>
      <c r="L33" s="1031"/>
      <c r="M33" s="1031"/>
      <c r="N33" s="1031"/>
      <c r="O33" s="1031"/>
      <c r="P33" s="1032"/>
      <c r="Q33" s="1038">
        <v>136</v>
      </c>
      <c r="R33" s="1039"/>
      <c r="S33" s="1039"/>
      <c r="T33" s="1039"/>
      <c r="U33" s="1039"/>
      <c r="V33" s="1039">
        <v>136</v>
      </c>
      <c r="W33" s="1039"/>
      <c r="X33" s="1039"/>
      <c r="Y33" s="1039"/>
      <c r="Z33" s="1039"/>
      <c r="AA33" s="1039">
        <v>0</v>
      </c>
      <c r="AB33" s="1039"/>
      <c r="AC33" s="1039"/>
      <c r="AD33" s="1039"/>
      <c r="AE33" s="1040"/>
      <c r="AF33" s="1035" t="s">
        <v>122</v>
      </c>
      <c r="AG33" s="1036"/>
      <c r="AH33" s="1036"/>
      <c r="AI33" s="1036"/>
      <c r="AJ33" s="1037"/>
      <c r="AK33" s="980">
        <v>74</v>
      </c>
      <c r="AL33" s="971"/>
      <c r="AM33" s="971"/>
      <c r="AN33" s="971"/>
      <c r="AO33" s="971"/>
      <c r="AP33" s="971" t="s">
        <v>552</v>
      </c>
      <c r="AQ33" s="971"/>
      <c r="AR33" s="971"/>
      <c r="AS33" s="971"/>
      <c r="AT33" s="971"/>
      <c r="AU33" s="971" t="s">
        <v>552</v>
      </c>
      <c r="AV33" s="971"/>
      <c r="AW33" s="971"/>
      <c r="AX33" s="971"/>
      <c r="AY33" s="971"/>
      <c r="AZ33" s="1041" t="s">
        <v>552</v>
      </c>
      <c r="BA33" s="1041"/>
      <c r="BB33" s="1041"/>
      <c r="BC33" s="1041"/>
      <c r="BD33" s="1041"/>
      <c r="BE33" s="972" t="s">
        <v>395</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396</v>
      </c>
      <c r="C34" s="1031"/>
      <c r="D34" s="1031"/>
      <c r="E34" s="1031"/>
      <c r="F34" s="1031"/>
      <c r="G34" s="1031"/>
      <c r="H34" s="1031"/>
      <c r="I34" s="1031"/>
      <c r="J34" s="1031"/>
      <c r="K34" s="1031"/>
      <c r="L34" s="1031"/>
      <c r="M34" s="1031"/>
      <c r="N34" s="1031"/>
      <c r="O34" s="1031"/>
      <c r="P34" s="1032"/>
      <c r="Q34" s="1038">
        <v>6</v>
      </c>
      <c r="R34" s="1039"/>
      <c r="S34" s="1039"/>
      <c r="T34" s="1039"/>
      <c r="U34" s="1039"/>
      <c r="V34" s="1039">
        <v>5</v>
      </c>
      <c r="W34" s="1039"/>
      <c r="X34" s="1039"/>
      <c r="Y34" s="1039"/>
      <c r="Z34" s="1039"/>
      <c r="AA34" s="1039">
        <v>1</v>
      </c>
      <c r="AB34" s="1039"/>
      <c r="AC34" s="1039"/>
      <c r="AD34" s="1039"/>
      <c r="AE34" s="1040"/>
      <c r="AF34" s="1035">
        <v>1</v>
      </c>
      <c r="AG34" s="1036"/>
      <c r="AH34" s="1036"/>
      <c r="AI34" s="1036"/>
      <c r="AJ34" s="1037"/>
      <c r="AK34" s="980">
        <v>2</v>
      </c>
      <c r="AL34" s="971"/>
      <c r="AM34" s="971"/>
      <c r="AN34" s="971"/>
      <c r="AO34" s="971"/>
      <c r="AP34" s="971" t="s">
        <v>552</v>
      </c>
      <c r="AQ34" s="971"/>
      <c r="AR34" s="971"/>
      <c r="AS34" s="971"/>
      <c r="AT34" s="971"/>
      <c r="AU34" s="971" t="s">
        <v>552</v>
      </c>
      <c r="AV34" s="971"/>
      <c r="AW34" s="971"/>
      <c r="AX34" s="971"/>
      <c r="AY34" s="971"/>
      <c r="AZ34" s="1041" t="s">
        <v>552</v>
      </c>
      <c r="BA34" s="1041"/>
      <c r="BB34" s="1041"/>
      <c r="BC34" s="1041"/>
      <c r="BD34" s="1041"/>
      <c r="BE34" s="972" t="s">
        <v>395</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397</v>
      </c>
      <c r="C35" s="1031"/>
      <c r="D35" s="1031"/>
      <c r="E35" s="1031"/>
      <c r="F35" s="1031"/>
      <c r="G35" s="1031"/>
      <c r="H35" s="1031"/>
      <c r="I35" s="1031"/>
      <c r="J35" s="1031"/>
      <c r="K35" s="1031"/>
      <c r="L35" s="1031"/>
      <c r="M35" s="1031"/>
      <c r="N35" s="1031"/>
      <c r="O35" s="1031"/>
      <c r="P35" s="1032"/>
      <c r="Q35" s="1038">
        <v>99</v>
      </c>
      <c r="R35" s="1039"/>
      <c r="S35" s="1039"/>
      <c r="T35" s="1039"/>
      <c r="U35" s="1039"/>
      <c r="V35" s="1039">
        <v>99</v>
      </c>
      <c r="W35" s="1039"/>
      <c r="X35" s="1039"/>
      <c r="Y35" s="1039"/>
      <c r="Z35" s="1039"/>
      <c r="AA35" s="1039">
        <v>0</v>
      </c>
      <c r="AB35" s="1039"/>
      <c r="AC35" s="1039"/>
      <c r="AD35" s="1039"/>
      <c r="AE35" s="1040"/>
      <c r="AF35" s="1035">
        <v>0</v>
      </c>
      <c r="AG35" s="1036"/>
      <c r="AH35" s="1036"/>
      <c r="AI35" s="1036"/>
      <c r="AJ35" s="1037"/>
      <c r="AK35" s="980">
        <v>63</v>
      </c>
      <c r="AL35" s="971"/>
      <c r="AM35" s="971"/>
      <c r="AN35" s="971"/>
      <c r="AO35" s="971"/>
      <c r="AP35" s="971" t="s">
        <v>552</v>
      </c>
      <c r="AQ35" s="971"/>
      <c r="AR35" s="971"/>
      <c r="AS35" s="971"/>
      <c r="AT35" s="971"/>
      <c r="AU35" s="971" t="s">
        <v>552</v>
      </c>
      <c r="AV35" s="971"/>
      <c r="AW35" s="971"/>
      <c r="AX35" s="971"/>
      <c r="AY35" s="971"/>
      <c r="AZ35" s="1041" t="s">
        <v>552</v>
      </c>
      <c r="BA35" s="1041"/>
      <c r="BB35" s="1041"/>
      <c r="BC35" s="1041"/>
      <c r="BD35" s="1041"/>
      <c r="BE35" s="972" t="s">
        <v>395</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3119</v>
      </c>
      <c r="AG63" s="959"/>
      <c r="AH63" s="959"/>
      <c r="AI63" s="959"/>
      <c r="AJ63" s="1022"/>
      <c r="AK63" s="1023"/>
      <c r="AL63" s="963"/>
      <c r="AM63" s="963"/>
      <c r="AN63" s="963"/>
      <c r="AO63" s="963"/>
      <c r="AP63" s="959">
        <v>2561</v>
      </c>
      <c r="AQ63" s="959"/>
      <c r="AR63" s="959"/>
      <c r="AS63" s="959"/>
      <c r="AT63" s="959"/>
      <c r="AU63" s="959">
        <v>1751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402</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553</v>
      </c>
      <c r="C68" s="986"/>
      <c r="D68" s="986"/>
      <c r="E68" s="986"/>
      <c r="F68" s="986"/>
      <c r="G68" s="986"/>
      <c r="H68" s="986"/>
      <c r="I68" s="986"/>
      <c r="J68" s="986"/>
      <c r="K68" s="986"/>
      <c r="L68" s="986"/>
      <c r="M68" s="986"/>
      <c r="N68" s="986"/>
      <c r="O68" s="986"/>
      <c r="P68" s="987"/>
      <c r="Q68" s="988">
        <v>10742</v>
      </c>
      <c r="R68" s="982"/>
      <c r="S68" s="982"/>
      <c r="T68" s="982"/>
      <c r="U68" s="982"/>
      <c r="V68" s="982">
        <v>10165</v>
      </c>
      <c r="W68" s="982"/>
      <c r="X68" s="982"/>
      <c r="Y68" s="982"/>
      <c r="Z68" s="982"/>
      <c r="AA68" s="982">
        <v>577</v>
      </c>
      <c r="AB68" s="982"/>
      <c r="AC68" s="982"/>
      <c r="AD68" s="982"/>
      <c r="AE68" s="982"/>
      <c r="AF68" s="982">
        <v>577</v>
      </c>
      <c r="AG68" s="982"/>
      <c r="AH68" s="982"/>
      <c r="AI68" s="982"/>
      <c r="AJ68" s="982"/>
      <c r="AK68" s="982">
        <v>565</v>
      </c>
      <c r="AL68" s="982"/>
      <c r="AM68" s="982"/>
      <c r="AN68" s="982"/>
      <c r="AO68" s="982"/>
      <c r="AP68" s="982" t="s">
        <v>552</v>
      </c>
      <c r="AQ68" s="982"/>
      <c r="AR68" s="982"/>
      <c r="AS68" s="982"/>
      <c r="AT68" s="982"/>
      <c r="AU68" s="982" t="s">
        <v>552</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554</v>
      </c>
      <c r="C69" s="975"/>
      <c r="D69" s="975"/>
      <c r="E69" s="975"/>
      <c r="F69" s="975"/>
      <c r="G69" s="975"/>
      <c r="H69" s="975"/>
      <c r="I69" s="975"/>
      <c r="J69" s="975"/>
      <c r="K69" s="975"/>
      <c r="L69" s="975"/>
      <c r="M69" s="975"/>
      <c r="N69" s="975"/>
      <c r="O69" s="975"/>
      <c r="P69" s="976"/>
      <c r="Q69" s="977">
        <v>225</v>
      </c>
      <c r="R69" s="971"/>
      <c r="S69" s="971"/>
      <c r="T69" s="971"/>
      <c r="U69" s="971"/>
      <c r="V69" s="971">
        <v>212</v>
      </c>
      <c r="W69" s="971"/>
      <c r="X69" s="971"/>
      <c r="Y69" s="971"/>
      <c r="Z69" s="971"/>
      <c r="AA69" s="971">
        <v>13</v>
      </c>
      <c r="AB69" s="971"/>
      <c r="AC69" s="971"/>
      <c r="AD69" s="971"/>
      <c r="AE69" s="971"/>
      <c r="AF69" s="971">
        <v>13</v>
      </c>
      <c r="AG69" s="971"/>
      <c r="AH69" s="971"/>
      <c r="AI69" s="971"/>
      <c r="AJ69" s="971"/>
      <c r="AK69" s="971">
        <v>15</v>
      </c>
      <c r="AL69" s="971"/>
      <c r="AM69" s="971"/>
      <c r="AN69" s="971"/>
      <c r="AO69" s="971"/>
      <c r="AP69" s="971" t="s">
        <v>552</v>
      </c>
      <c r="AQ69" s="971"/>
      <c r="AR69" s="971"/>
      <c r="AS69" s="971"/>
      <c r="AT69" s="971"/>
      <c r="AU69" s="971" t="s">
        <v>552</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555</v>
      </c>
      <c r="C70" s="975"/>
      <c r="D70" s="975"/>
      <c r="E70" s="975"/>
      <c r="F70" s="975"/>
      <c r="G70" s="975"/>
      <c r="H70" s="975"/>
      <c r="I70" s="975"/>
      <c r="J70" s="975"/>
      <c r="K70" s="975"/>
      <c r="L70" s="975"/>
      <c r="M70" s="975"/>
      <c r="N70" s="975"/>
      <c r="O70" s="975"/>
      <c r="P70" s="976"/>
      <c r="Q70" s="977">
        <v>4391</v>
      </c>
      <c r="R70" s="971"/>
      <c r="S70" s="971"/>
      <c r="T70" s="971"/>
      <c r="U70" s="971"/>
      <c r="V70" s="971">
        <v>4322</v>
      </c>
      <c r="W70" s="971"/>
      <c r="X70" s="971"/>
      <c r="Y70" s="971"/>
      <c r="Z70" s="971"/>
      <c r="AA70" s="971">
        <v>69</v>
      </c>
      <c r="AB70" s="971"/>
      <c r="AC70" s="971"/>
      <c r="AD70" s="971"/>
      <c r="AE70" s="971"/>
      <c r="AF70" s="971">
        <v>69</v>
      </c>
      <c r="AG70" s="971"/>
      <c r="AH70" s="971"/>
      <c r="AI70" s="971"/>
      <c r="AJ70" s="971"/>
      <c r="AK70" s="971">
        <v>79</v>
      </c>
      <c r="AL70" s="971"/>
      <c r="AM70" s="971"/>
      <c r="AN70" s="971"/>
      <c r="AO70" s="971"/>
      <c r="AP70" s="971" t="s">
        <v>552</v>
      </c>
      <c r="AQ70" s="971"/>
      <c r="AR70" s="971"/>
      <c r="AS70" s="971"/>
      <c r="AT70" s="971"/>
      <c r="AU70" s="971" t="s">
        <v>552</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556</v>
      </c>
      <c r="C71" s="975"/>
      <c r="D71" s="975"/>
      <c r="E71" s="975"/>
      <c r="F71" s="975"/>
      <c r="G71" s="975"/>
      <c r="H71" s="975"/>
      <c r="I71" s="975"/>
      <c r="J71" s="975"/>
      <c r="K71" s="975"/>
      <c r="L71" s="975"/>
      <c r="M71" s="975"/>
      <c r="N71" s="975"/>
      <c r="O71" s="975"/>
      <c r="P71" s="976"/>
      <c r="Q71" s="977">
        <v>100</v>
      </c>
      <c r="R71" s="971"/>
      <c r="S71" s="971"/>
      <c r="T71" s="971"/>
      <c r="U71" s="971"/>
      <c r="V71" s="971">
        <v>91</v>
      </c>
      <c r="W71" s="971"/>
      <c r="X71" s="971"/>
      <c r="Y71" s="971"/>
      <c r="Z71" s="971"/>
      <c r="AA71" s="971">
        <v>9</v>
      </c>
      <c r="AB71" s="971"/>
      <c r="AC71" s="971"/>
      <c r="AD71" s="971"/>
      <c r="AE71" s="971"/>
      <c r="AF71" s="971">
        <v>9</v>
      </c>
      <c r="AG71" s="971"/>
      <c r="AH71" s="971"/>
      <c r="AI71" s="971"/>
      <c r="AJ71" s="971"/>
      <c r="AK71" s="971">
        <v>17</v>
      </c>
      <c r="AL71" s="971"/>
      <c r="AM71" s="971"/>
      <c r="AN71" s="971"/>
      <c r="AO71" s="971"/>
      <c r="AP71" s="971" t="s">
        <v>552</v>
      </c>
      <c r="AQ71" s="971"/>
      <c r="AR71" s="971"/>
      <c r="AS71" s="971"/>
      <c r="AT71" s="971"/>
      <c r="AU71" s="971" t="s">
        <v>552</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557</v>
      </c>
      <c r="C72" s="975"/>
      <c r="D72" s="975"/>
      <c r="E72" s="975"/>
      <c r="F72" s="975"/>
      <c r="G72" s="975"/>
      <c r="H72" s="975"/>
      <c r="I72" s="975"/>
      <c r="J72" s="975"/>
      <c r="K72" s="975"/>
      <c r="L72" s="975"/>
      <c r="M72" s="975"/>
      <c r="N72" s="975"/>
      <c r="O72" s="975"/>
      <c r="P72" s="976"/>
      <c r="Q72" s="977">
        <v>303344</v>
      </c>
      <c r="R72" s="971"/>
      <c r="S72" s="971"/>
      <c r="T72" s="971"/>
      <c r="U72" s="971"/>
      <c r="V72" s="971">
        <v>298534</v>
      </c>
      <c r="W72" s="971"/>
      <c r="X72" s="971"/>
      <c r="Y72" s="971"/>
      <c r="Z72" s="971"/>
      <c r="AA72" s="971">
        <v>4810</v>
      </c>
      <c r="AB72" s="971"/>
      <c r="AC72" s="971"/>
      <c r="AD72" s="971"/>
      <c r="AE72" s="971"/>
      <c r="AF72" s="971">
        <v>4810</v>
      </c>
      <c r="AG72" s="971"/>
      <c r="AH72" s="971"/>
      <c r="AI72" s="971"/>
      <c r="AJ72" s="971"/>
      <c r="AK72" s="971">
        <v>2401</v>
      </c>
      <c r="AL72" s="971"/>
      <c r="AM72" s="971"/>
      <c r="AN72" s="971"/>
      <c r="AO72" s="971"/>
      <c r="AP72" s="971" t="s">
        <v>552</v>
      </c>
      <c r="AQ72" s="971"/>
      <c r="AR72" s="971"/>
      <c r="AS72" s="971"/>
      <c r="AT72" s="971"/>
      <c r="AU72" s="971" t="s">
        <v>552</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5478</v>
      </c>
      <c r="AG88" s="959"/>
      <c r="AH88" s="959"/>
      <c r="AI88" s="959"/>
      <c r="AJ88" s="959"/>
      <c r="AK88" s="963"/>
      <c r="AL88" s="963"/>
      <c r="AM88" s="963"/>
      <c r="AN88" s="963"/>
      <c r="AO88" s="963"/>
      <c r="AP88" s="959" t="s">
        <v>552</v>
      </c>
      <c r="AQ88" s="959"/>
      <c r="AR88" s="959"/>
      <c r="AS88" s="959"/>
      <c r="AT88" s="959"/>
      <c r="AU88" s="959" t="s">
        <v>552</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13</v>
      </c>
      <c r="CS102" s="953"/>
      <c r="CT102" s="953"/>
      <c r="CU102" s="953"/>
      <c r="CV102" s="954"/>
      <c r="CW102" s="952">
        <v>4</v>
      </c>
      <c r="CX102" s="953"/>
      <c r="CY102" s="953"/>
      <c r="CZ102" s="953"/>
      <c r="DA102" s="954"/>
      <c r="DB102" s="952" t="s">
        <v>552</v>
      </c>
      <c r="DC102" s="953"/>
      <c r="DD102" s="953"/>
      <c r="DE102" s="953"/>
      <c r="DF102" s="954"/>
      <c r="DG102" s="952" t="s">
        <v>552</v>
      </c>
      <c r="DH102" s="953"/>
      <c r="DI102" s="953"/>
      <c r="DJ102" s="953"/>
      <c r="DK102" s="954"/>
      <c r="DL102" s="952" t="s">
        <v>552</v>
      </c>
      <c r="DM102" s="953"/>
      <c r="DN102" s="953"/>
      <c r="DO102" s="953"/>
      <c r="DP102" s="954"/>
      <c r="DQ102" s="952" t="s">
        <v>552</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18"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3232488</v>
      </c>
      <c r="AB110" s="889"/>
      <c r="AC110" s="889"/>
      <c r="AD110" s="889"/>
      <c r="AE110" s="890"/>
      <c r="AF110" s="891">
        <v>3390528</v>
      </c>
      <c r="AG110" s="889"/>
      <c r="AH110" s="889"/>
      <c r="AI110" s="889"/>
      <c r="AJ110" s="890"/>
      <c r="AK110" s="891">
        <v>3421864</v>
      </c>
      <c r="AL110" s="889"/>
      <c r="AM110" s="889"/>
      <c r="AN110" s="889"/>
      <c r="AO110" s="890"/>
      <c r="AP110" s="892">
        <v>26.5</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30761416</v>
      </c>
      <c r="BR110" s="842"/>
      <c r="BS110" s="842"/>
      <c r="BT110" s="842"/>
      <c r="BU110" s="842"/>
      <c r="BV110" s="842">
        <v>31317851</v>
      </c>
      <c r="BW110" s="842"/>
      <c r="BX110" s="842"/>
      <c r="BY110" s="842"/>
      <c r="BZ110" s="842"/>
      <c r="CA110" s="842">
        <v>30511648</v>
      </c>
      <c r="CB110" s="842"/>
      <c r="CC110" s="842"/>
      <c r="CD110" s="842"/>
      <c r="CE110" s="842"/>
      <c r="CF110" s="866">
        <v>236</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2108940</v>
      </c>
      <c r="BR112" s="817"/>
      <c r="BS112" s="817"/>
      <c r="BT112" s="817"/>
      <c r="BU112" s="817"/>
      <c r="BV112" s="817">
        <v>1817014</v>
      </c>
      <c r="BW112" s="817"/>
      <c r="BX112" s="817"/>
      <c r="BY112" s="817"/>
      <c r="BZ112" s="817"/>
      <c r="CA112" s="817">
        <v>1750806</v>
      </c>
      <c r="CB112" s="817"/>
      <c r="CC112" s="817"/>
      <c r="CD112" s="817"/>
      <c r="CE112" s="817"/>
      <c r="CF112" s="875">
        <v>13.5</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253222</v>
      </c>
      <c r="AB113" s="919"/>
      <c r="AC113" s="919"/>
      <c r="AD113" s="919"/>
      <c r="AE113" s="920"/>
      <c r="AF113" s="921">
        <v>246732</v>
      </c>
      <c r="AG113" s="919"/>
      <c r="AH113" s="919"/>
      <c r="AI113" s="919"/>
      <c r="AJ113" s="920"/>
      <c r="AK113" s="921">
        <v>258249</v>
      </c>
      <c r="AL113" s="919"/>
      <c r="AM113" s="919"/>
      <c r="AN113" s="919"/>
      <c r="AO113" s="920"/>
      <c r="AP113" s="922">
        <v>2</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3279399</v>
      </c>
      <c r="BR114" s="817"/>
      <c r="BS114" s="817"/>
      <c r="BT114" s="817"/>
      <c r="BU114" s="817"/>
      <c r="BV114" s="817">
        <v>3226711</v>
      </c>
      <c r="BW114" s="817"/>
      <c r="BX114" s="817"/>
      <c r="BY114" s="817"/>
      <c r="BZ114" s="817"/>
      <c r="CA114" s="817">
        <v>3233237</v>
      </c>
      <c r="CB114" s="817"/>
      <c r="CC114" s="817"/>
      <c r="CD114" s="817"/>
      <c r="CE114" s="817"/>
      <c r="CF114" s="875">
        <v>25</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419</v>
      </c>
      <c r="AB115" s="919"/>
      <c r="AC115" s="919"/>
      <c r="AD115" s="919"/>
      <c r="AE115" s="920"/>
      <c r="AF115" s="921">
        <v>663</v>
      </c>
      <c r="AG115" s="919"/>
      <c r="AH115" s="919"/>
      <c r="AI115" s="919"/>
      <c r="AJ115" s="920"/>
      <c r="AK115" s="921">
        <v>1862</v>
      </c>
      <c r="AL115" s="919"/>
      <c r="AM115" s="919"/>
      <c r="AN115" s="919"/>
      <c r="AO115" s="920"/>
      <c r="AP115" s="922">
        <v>0</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3486129</v>
      </c>
      <c r="AB117" s="903"/>
      <c r="AC117" s="903"/>
      <c r="AD117" s="903"/>
      <c r="AE117" s="904"/>
      <c r="AF117" s="905">
        <v>3637923</v>
      </c>
      <c r="AG117" s="903"/>
      <c r="AH117" s="903"/>
      <c r="AI117" s="903"/>
      <c r="AJ117" s="904"/>
      <c r="AK117" s="905">
        <v>3681975</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444</v>
      </c>
      <c r="BP119" s="878"/>
      <c r="BQ119" s="879">
        <v>36149755</v>
      </c>
      <c r="BR119" s="845"/>
      <c r="BS119" s="845"/>
      <c r="BT119" s="845"/>
      <c r="BU119" s="845"/>
      <c r="BV119" s="845">
        <v>36361576</v>
      </c>
      <c r="BW119" s="845"/>
      <c r="BX119" s="845"/>
      <c r="BY119" s="845"/>
      <c r="BZ119" s="845"/>
      <c r="CA119" s="845">
        <v>35495691</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10643220</v>
      </c>
      <c r="BR120" s="842"/>
      <c r="BS120" s="842"/>
      <c r="BT120" s="842"/>
      <c r="BU120" s="842"/>
      <c r="BV120" s="842">
        <v>11596113</v>
      </c>
      <c r="BW120" s="842"/>
      <c r="BX120" s="842"/>
      <c r="BY120" s="842"/>
      <c r="BZ120" s="842"/>
      <c r="CA120" s="842">
        <v>11836943</v>
      </c>
      <c r="CB120" s="842"/>
      <c r="CC120" s="842"/>
      <c r="CD120" s="842"/>
      <c r="CE120" s="842"/>
      <c r="CF120" s="866">
        <v>91.5</v>
      </c>
      <c r="CG120" s="867"/>
      <c r="CH120" s="867"/>
      <c r="CI120" s="867"/>
      <c r="CJ120" s="867"/>
      <c r="CK120" s="868" t="s">
        <v>448</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1620549</v>
      </c>
      <c r="DH120" s="842"/>
      <c r="DI120" s="842"/>
      <c r="DJ120" s="842"/>
      <c r="DK120" s="842"/>
      <c r="DL120" s="842">
        <v>1336700</v>
      </c>
      <c r="DM120" s="842"/>
      <c r="DN120" s="842"/>
      <c r="DO120" s="842"/>
      <c r="DP120" s="842"/>
      <c r="DQ120" s="842">
        <v>1321802</v>
      </c>
      <c r="DR120" s="842"/>
      <c r="DS120" s="842"/>
      <c r="DT120" s="842"/>
      <c r="DU120" s="842"/>
      <c r="DV120" s="843">
        <v>10.199999999999999</v>
      </c>
      <c r="DW120" s="843"/>
      <c r="DX120" s="843"/>
      <c r="DY120" s="843"/>
      <c r="DZ120" s="844"/>
    </row>
    <row r="121" spans="1:130" s="218"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874591</v>
      </c>
      <c r="BR121" s="817"/>
      <c r="BS121" s="817"/>
      <c r="BT121" s="817"/>
      <c r="BU121" s="817"/>
      <c r="BV121" s="817">
        <v>774099</v>
      </c>
      <c r="BW121" s="817"/>
      <c r="BX121" s="817"/>
      <c r="BY121" s="817"/>
      <c r="BZ121" s="817"/>
      <c r="CA121" s="817">
        <v>672885</v>
      </c>
      <c r="CB121" s="817"/>
      <c r="CC121" s="817"/>
      <c r="CD121" s="817"/>
      <c r="CE121" s="817"/>
      <c r="CF121" s="875">
        <v>5.2</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488391</v>
      </c>
      <c r="DH121" s="817"/>
      <c r="DI121" s="817"/>
      <c r="DJ121" s="817"/>
      <c r="DK121" s="817"/>
      <c r="DL121" s="817">
        <v>480314</v>
      </c>
      <c r="DM121" s="817"/>
      <c r="DN121" s="817"/>
      <c r="DO121" s="817"/>
      <c r="DP121" s="817"/>
      <c r="DQ121" s="817">
        <v>429004</v>
      </c>
      <c r="DR121" s="817"/>
      <c r="DS121" s="817"/>
      <c r="DT121" s="817"/>
      <c r="DU121" s="817"/>
      <c r="DV121" s="794">
        <v>3.3</v>
      </c>
      <c r="DW121" s="794"/>
      <c r="DX121" s="794"/>
      <c r="DY121" s="794"/>
      <c r="DZ121" s="795"/>
    </row>
    <row r="122" spans="1:130" s="218"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23492034</v>
      </c>
      <c r="BR122" s="845"/>
      <c r="BS122" s="845"/>
      <c r="BT122" s="845"/>
      <c r="BU122" s="845"/>
      <c r="BV122" s="845">
        <v>23970669</v>
      </c>
      <c r="BW122" s="845"/>
      <c r="BX122" s="845"/>
      <c r="BY122" s="845"/>
      <c r="BZ122" s="845"/>
      <c r="CA122" s="845">
        <v>22949172</v>
      </c>
      <c r="CB122" s="845"/>
      <c r="CC122" s="845"/>
      <c r="CD122" s="845"/>
      <c r="CE122" s="845"/>
      <c r="CF122" s="846">
        <v>177.5</v>
      </c>
      <c r="CG122" s="847"/>
      <c r="CH122" s="847"/>
      <c r="CI122" s="847"/>
      <c r="CJ122" s="847"/>
      <c r="CK122" s="869"/>
      <c r="CL122" s="855"/>
      <c r="CM122" s="855"/>
      <c r="CN122" s="855"/>
      <c r="CO122" s="856"/>
      <c r="CP122" s="835" t="s">
        <v>396</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452</v>
      </c>
      <c r="BP123" s="878"/>
      <c r="BQ123" s="832">
        <v>35009845</v>
      </c>
      <c r="BR123" s="833"/>
      <c r="BS123" s="833"/>
      <c r="BT123" s="833"/>
      <c r="BU123" s="833"/>
      <c r="BV123" s="833">
        <v>36340881</v>
      </c>
      <c r="BW123" s="833"/>
      <c r="BX123" s="833"/>
      <c r="BY123" s="833"/>
      <c r="BZ123" s="833"/>
      <c r="CA123" s="833">
        <v>35459000</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9.1</v>
      </c>
      <c r="BR124" s="831"/>
      <c r="BS124" s="831"/>
      <c r="BT124" s="831"/>
      <c r="BU124" s="831"/>
      <c r="BV124" s="831">
        <v>0.1</v>
      </c>
      <c r="BW124" s="831"/>
      <c r="BX124" s="831"/>
      <c r="BY124" s="831"/>
      <c r="BZ124" s="831"/>
      <c r="CA124" s="831">
        <v>0.2</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419</v>
      </c>
      <c r="AB127" s="780"/>
      <c r="AC127" s="780"/>
      <c r="AD127" s="780"/>
      <c r="AE127" s="781"/>
      <c r="AF127" s="782">
        <v>663</v>
      </c>
      <c r="AG127" s="780"/>
      <c r="AH127" s="780"/>
      <c r="AI127" s="780"/>
      <c r="AJ127" s="781"/>
      <c r="AK127" s="782">
        <v>1862</v>
      </c>
      <c r="AL127" s="780"/>
      <c r="AM127" s="780"/>
      <c r="AN127" s="780"/>
      <c r="AO127" s="781"/>
      <c r="AP127" s="824">
        <v>0</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104160</v>
      </c>
      <c r="AB128" s="801"/>
      <c r="AC128" s="801"/>
      <c r="AD128" s="801"/>
      <c r="AE128" s="802"/>
      <c r="AF128" s="803">
        <v>103950</v>
      </c>
      <c r="AG128" s="801"/>
      <c r="AH128" s="801"/>
      <c r="AI128" s="801"/>
      <c r="AJ128" s="802"/>
      <c r="AK128" s="803">
        <v>103008</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12.75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14772532</v>
      </c>
      <c r="AB129" s="780"/>
      <c r="AC129" s="780"/>
      <c r="AD129" s="780"/>
      <c r="AE129" s="781"/>
      <c r="AF129" s="782">
        <v>14980893</v>
      </c>
      <c r="AG129" s="780"/>
      <c r="AH129" s="780"/>
      <c r="AI129" s="780"/>
      <c r="AJ129" s="781"/>
      <c r="AK129" s="782">
        <v>15380009</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17.75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2375711</v>
      </c>
      <c r="AB130" s="780"/>
      <c r="AC130" s="780"/>
      <c r="AD130" s="780"/>
      <c r="AE130" s="781"/>
      <c r="AF130" s="782">
        <v>2444566</v>
      </c>
      <c r="AG130" s="780"/>
      <c r="AH130" s="780"/>
      <c r="AI130" s="780"/>
      <c r="AJ130" s="781"/>
      <c r="AK130" s="782">
        <v>2449547</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8.5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12396821</v>
      </c>
      <c r="AB131" s="764"/>
      <c r="AC131" s="764"/>
      <c r="AD131" s="764"/>
      <c r="AE131" s="765"/>
      <c r="AF131" s="766">
        <v>12536327</v>
      </c>
      <c r="AG131" s="764"/>
      <c r="AH131" s="764"/>
      <c r="AI131" s="764"/>
      <c r="AJ131" s="765"/>
      <c r="AK131" s="766">
        <v>12930462</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v>0.2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8.1170648510000003</v>
      </c>
      <c r="AB132" s="745"/>
      <c r="AC132" s="745"/>
      <c r="AD132" s="745"/>
      <c r="AE132" s="746"/>
      <c r="AF132" s="747">
        <v>8.6900014649999999</v>
      </c>
      <c r="AG132" s="745"/>
      <c r="AH132" s="745"/>
      <c r="AI132" s="745"/>
      <c r="AJ132" s="746"/>
      <c r="AK132" s="747">
        <v>8.7345680300000001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7.8</v>
      </c>
      <c r="AB133" s="724"/>
      <c r="AC133" s="724"/>
      <c r="AD133" s="724"/>
      <c r="AE133" s="725"/>
      <c r="AF133" s="723">
        <v>8.1</v>
      </c>
      <c r="AG133" s="724"/>
      <c r="AH133" s="724"/>
      <c r="AI133" s="724"/>
      <c r="AJ133" s="725"/>
      <c r="AK133" s="723">
        <v>8.5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4tBzVFZo47MycVeHnzSS7KbHjKIajnJBCZ5eh4L7IA5ZCbQHFx+oZ8M2YJb+63Cs5pewC6UYopswXg2HcSP6w==" saltValue="yDQV/wl0uAHGrknip6zp4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t57aYbBJKXkDtST4vqaP8Wi1tZIpcJpcDm3B+vK8urzzmVdBSXqwXHalIBTAUcN3/dE71HJOhUI+BSRjI+TNxw==" saltValue="SNmDhCuOe4WBQm4wDdHx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szvz9sagqGci4f2ph+LkTvln49ialdq3cyv1I4TOC+VH7FWp8vCFUQLkuxxj9MYkRRKhVBSnPpWXqZnLbpfHA==" saltValue="BR5Ezk5ULB2l3Uki4JbX+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486</v>
      </c>
      <c r="AL9" s="1131"/>
      <c r="AM9" s="1131"/>
      <c r="AN9" s="1132"/>
      <c r="AO9" s="269">
        <v>4260928</v>
      </c>
      <c r="AP9" s="269">
        <v>92360</v>
      </c>
      <c r="AQ9" s="270">
        <v>99044</v>
      </c>
      <c r="AR9" s="271">
        <v>-6.7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487</v>
      </c>
      <c r="AL10" s="1131"/>
      <c r="AM10" s="1131"/>
      <c r="AN10" s="1132"/>
      <c r="AO10" s="272">
        <v>48630</v>
      </c>
      <c r="AP10" s="272">
        <v>1054</v>
      </c>
      <c r="AQ10" s="273">
        <v>12597</v>
      </c>
      <c r="AR10" s="274">
        <v>-91.6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488</v>
      </c>
      <c r="AL11" s="1131"/>
      <c r="AM11" s="1131"/>
      <c r="AN11" s="1132"/>
      <c r="AO11" s="272">
        <v>1584</v>
      </c>
      <c r="AP11" s="272">
        <v>34</v>
      </c>
      <c r="AQ11" s="273">
        <v>1194</v>
      </c>
      <c r="AR11" s="274">
        <v>-97.2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490</v>
      </c>
      <c r="AP12" s="272" t="s">
        <v>490</v>
      </c>
      <c r="AQ12" s="273">
        <v>18</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v>213157</v>
      </c>
      <c r="AP13" s="272">
        <v>4620</v>
      </c>
      <c r="AQ13" s="273">
        <v>3890</v>
      </c>
      <c r="AR13" s="274">
        <v>18.8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v>59344</v>
      </c>
      <c r="AP14" s="272">
        <v>1286</v>
      </c>
      <c r="AQ14" s="273">
        <v>1837</v>
      </c>
      <c r="AR14" s="274">
        <v>-30</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-283366</v>
      </c>
      <c r="AP15" s="272">
        <v>-6142</v>
      </c>
      <c r="AQ15" s="273">
        <v>-6318</v>
      </c>
      <c r="AR15" s="274">
        <v>-2.8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4300277</v>
      </c>
      <c r="AP16" s="272">
        <v>93213</v>
      </c>
      <c r="AQ16" s="273">
        <v>112262</v>
      </c>
      <c r="AR16" s="274">
        <v>-17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9.32</v>
      </c>
      <c r="AP21" s="286">
        <v>9.26</v>
      </c>
      <c r="AQ21" s="287">
        <v>0.06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95.9</v>
      </c>
      <c r="AP22" s="291">
        <v>97.3</v>
      </c>
      <c r="AQ22" s="292">
        <v>-1.4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3421864</v>
      </c>
      <c r="AP32" s="300">
        <v>74172</v>
      </c>
      <c r="AQ32" s="301">
        <v>60713</v>
      </c>
      <c r="AR32" s="302">
        <v>22.2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505</v>
      </c>
      <c r="AL34" s="1121"/>
      <c r="AM34" s="1121"/>
      <c r="AN34" s="1122"/>
      <c r="AO34" s="300" t="s">
        <v>490</v>
      </c>
      <c r="AP34" s="300" t="s">
        <v>490</v>
      </c>
      <c r="AQ34" s="301" t="s">
        <v>490</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506</v>
      </c>
      <c r="AL35" s="1121"/>
      <c r="AM35" s="1121"/>
      <c r="AN35" s="1122"/>
      <c r="AO35" s="300">
        <v>258249</v>
      </c>
      <c r="AP35" s="300">
        <v>5598</v>
      </c>
      <c r="AQ35" s="301">
        <v>14168</v>
      </c>
      <c r="AR35" s="302">
        <v>-60.5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507</v>
      </c>
      <c r="AL36" s="1121"/>
      <c r="AM36" s="1121"/>
      <c r="AN36" s="1122"/>
      <c r="AO36" s="300" t="s">
        <v>490</v>
      </c>
      <c r="AP36" s="300" t="s">
        <v>490</v>
      </c>
      <c r="AQ36" s="301">
        <v>2586</v>
      </c>
      <c r="AR36" s="302" t="s">
        <v>490</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508</v>
      </c>
      <c r="AL37" s="1121"/>
      <c r="AM37" s="1121"/>
      <c r="AN37" s="1122"/>
      <c r="AO37" s="300">
        <v>1862</v>
      </c>
      <c r="AP37" s="300">
        <v>40</v>
      </c>
      <c r="AQ37" s="301">
        <v>189</v>
      </c>
      <c r="AR37" s="302">
        <v>-78.8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509</v>
      </c>
      <c r="AL38" s="1124"/>
      <c r="AM38" s="1124"/>
      <c r="AN38" s="1125"/>
      <c r="AO38" s="303" t="s">
        <v>490</v>
      </c>
      <c r="AP38" s="303" t="s">
        <v>490</v>
      </c>
      <c r="AQ38" s="304">
        <v>8</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510</v>
      </c>
      <c r="AL39" s="1124"/>
      <c r="AM39" s="1124"/>
      <c r="AN39" s="1125"/>
      <c r="AO39" s="300">
        <v>-103008</v>
      </c>
      <c r="AP39" s="300">
        <v>-2233</v>
      </c>
      <c r="AQ39" s="301">
        <v>-5399</v>
      </c>
      <c r="AR39" s="302">
        <v>-58.6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511</v>
      </c>
      <c r="AL40" s="1121"/>
      <c r="AM40" s="1121"/>
      <c r="AN40" s="1122"/>
      <c r="AO40" s="300">
        <v>-2449547</v>
      </c>
      <c r="AP40" s="300">
        <v>-53096</v>
      </c>
      <c r="AQ40" s="301">
        <v>-49527</v>
      </c>
      <c r="AR40" s="302">
        <v>7.2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1129420</v>
      </c>
      <c r="AP41" s="300">
        <v>24481</v>
      </c>
      <c r="AQ41" s="301">
        <v>22738</v>
      </c>
      <c r="AR41" s="302">
        <v>7.7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481</v>
      </c>
      <c r="AN49" s="1115" t="s">
        <v>514</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5967643</v>
      </c>
      <c r="AN51" s="322">
        <v>124896</v>
      </c>
      <c r="AO51" s="323">
        <v>0.1</v>
      </c>
      <c r="AP51" s="324">
        <v>84962</v>
      </c>
      <c r="AQ51" s="325">
        <v>7.2</v>
      </c>
      <c r="AR51" s="326">
        <v>-7.1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2585703</v>
      </c>
      <c r="AN52" s="330">
        <v>54116</v>
      </c>
      <c r="AO52" s="331">
        <v>0.5</v>
      </c>
      <c r="AP52" s="332">
        <v>42793</v>
      </c>
      <c r="AQ52" s="333">
        <v>2.2000000000000002</v>
      </c>
      <c r="AR52" s="334">
        <v>-1.7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4318418</v>
      </c>
      <c r="AN53" s="322">
        <v>91006</v>
      </c>
      <c r="AO53" s="323">
        <v>-27.1</v>
      </c>
      <c r="AP53" s="324">
        <v>71279</v>
      </c>
      <c r="AQ53" s="325">
        <v>-16.100000000000001</v>
      </c>
      <c r="AR53" s="326">
        <v>-11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1586882</v>
      </c>
      <c r="AN54" s="330">
        <v>33442</v>
      </c>
      <c r="AO54" s="331">
        <v>-38.200000000000003</v>
      </c>
      <c r="AP54" s="332">
        <v>36731</v>
      </c>
      <c r="AQ54" s="333">
        <v>-14.2</v>
      </c>
      <c r="AR54" s="334">
        <v>-24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3558992</v>
      </c>
      <c r="AN55" s="322">
        <v>75736</v>
      </c>
      <c r="AO55" s="323">
        <v>-16.8</v>
      </c>
      <c r="AP55" s="324">
        <v>74994</v>
      </c>
      <c r="AQ55" s="325">
        <v>5.2</v>
      </c>
      <c r="AR55" s="326">
        <v>-22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1290100</v>
      </c>
      <c r="AN56" s="330">
        <v>27454</v>
      </c>
      <c r="AO56" s="331">
        <v>-17.899999999999999</v>
      </c>
      <c r="AP56" s="332">
        <v>36188</v>
      </c>
      <c r="AQ56" s="333">
        <v>-1.5</v>
      </c>
      <c r="AR56" s="334">
        <v>-16.399999999999999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3113005</v>
      </c>
      <c r="AN57" s="322">
        <v>66743</v>
      </c>
      <c r="AO57" s="323">
        <v>-11.9</v>
      </c>
      <c r="AP57" s="324">
        <v>71849</v>
      </c>
      <c r="AQ57" s="325">
        <v>-4.2</v>
      </c>
      <c r="AR57" s="326">
        <v>-7.7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1036285</v>
      </c>
      <c r="AN58" s="330">
        <v>22218</v>
      </c>
      <c r="AO58" s="331">
        <v>-19.100000000000001</v>
      </c>
      <c r="AP58" s="332">
        <v>36144</v>
      </c>
      <c r="AQ58" s="333">
        <v>-0.1</v>
      </c>
      <c r="AR58" s="334">
        <v>-19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3516156</v>
      </c>
      <c r="AN59" s="322">
        <v>76216</v>
      </c>
      <c r="AO59" s="323">
        <v>14.2</v>
      </c>
      <c r="AP59" s="324">
        <v>82962</v>
      </c>
      <c r="AQ59" s="325">
        <v>15.5</v>
      </c>
      <c r="AR59" s="326">
        <v>-1.3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1511242</v>
      </c>
      <c r="AN60" s="330">
        <v>32758</v>
      </c>
      <c r="AO60" s="331">
        <v>47.4</v>
      </c>
      <c r="AP60" s="332">
        <v>42835</v>
      </c>
      <c r="AQ60" s="333">
        <v>18.5</v>
      </c>
      <c r="AR60" s="334">
        <v>28.9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4094843</v>
      </c>
      <c r="AN61" s="337">
        <v>86919</v>
      </c>
      <c r="AO61" s="338">
        <v>-8.3000000000000007</v>
      </c>
      <c r="AP61" s="339">
        <v>77209</v>
      </c>
      <c r="AQ61" s="340">
        <v>1.5</v>
      </c>
      <c r="AR61" s="326">
        <v>-9.8000000000000007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1602042</v>
      </c>
      <c r="AN62" s="330">
        <v>33998</v>
      </c>
      <c r="AO62" s="331">
        <v>-5.5</v>
      </c>
      <c r="AP62" s="332">
        <v>38938</v>
      </c>
      <c r="AQ62" s="333">
        <v>1</v>
      </c>
      <c r="AR62" s="334">
        <v>-6.5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QtXp4uoUaqvbXEwVHwyeqrsvU8k0h7fN5ZmEWKXQbn5hOWi7HHORfDVku/sZ61QQJFO93pY191R+N14xKcgqHQ==" saltValue="05aUPvXJm7zSLnkmKp3r1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fBGgf5Mji4vDuNmRGrmRPqRd1eToiDp0sbvroZm0QlVmHhVz0sw4AMlxvU5f/1y1ggR89VV5RKRBVRFJZv3shw==" saltValue="9hsS3klHdCgn2KS2/S5R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kM87Hnj6XL4bgJ2WhvHixEjrz+QVyHEpkChOj6Ed0zx6oZdtitqGva2c5CUvL3V3C5PakKgOVy4SK/Jcm2TA+g==" saltValue="yT7tZCwMfILAYqJESbvb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17.489999999999998</v>
      </c>
      <c r="G47" s="12">
        <v>23.37</v>
      </c>
      <c r="H47" s="12">
        <v>27.97</v>
      </c>
      <c r="I47" s="12">
        <v>28.84</v>
      </c>
      <c r="J47" s="13">
        <v>30.41</v>
      </c>
    </row>
    <row r="48" spans="2:10" ht="57.75" customHeight="1" x14ac:dyDescent="0.15">
      <c r="B48" s="14"/>
      <c r="C48" s="1141" t="s">
        <v>4</v>
      </c>
      <c r="D48" s="1141"/>
      <c r="E48" s="1142"/>
      <c r="F48" s="15">
        <v>6.03</v>
      </c>
      <c r="G48" s="16">
        <v>7.99</v>
      </c>
      <c r="H48" s="16">
        <v>7.73</v>
      </c>
      <c r="I48" s="16">
        <v>6.76</v>
      </c>
      <c r="J48" s="17">
        <v>6.45</v>
      </c>
    </row>
    <row r="49" spans="2:10" ht="57.75" customHeight="1" thickBot="1" x14ac:dyDescent="0.2">
      <c r="B49" s="18"/>
      <c r="C49" s="1143" t="s">
        <v>5</v>
      </c>
      <c r="D49" s="1143"/>
      <c r="E49" s="1144"/>
      <c r="F49" s="19" t="s">
        <v>533</v>
      </c>
      <c r="G49" s="20">
        <v>5.97</v>
      </c>
      <c r="H49" s="20" t="s">
        <v>534</v>
      </c>
      <c r="I49" s="20" t="s">
        <v>535</v>
      </c>
      <c r="J49" s="21" t="s">
        <v>536</v>
      </c>
    </row>
    <row r="50" spans="2:10" x14ac:dyDescent="0.15"/>
  </sheetData>
  <sheetProtection algorithmName="SHA-512" hashValue="xFQ4Xg1f+qd0xHatdYRck3A2n6ePwCOJ3YX5CU3Y1QloqwU73dot4M2ayPQmvCpFBFuqZ0zrCQmqL/Gt8p4DHg==" saltValue="cfbUJveLH9vvHpzZ/y3A9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2026-03-13T04:41:07Z</cp:lastPrinted>
  <dcterms:created xsi:type="dcterms:W3CDTF">2026-02-23T09:54:42Z</dcterms:created>
  <dcterms:modified xsi:type="dcterms:W3CDTF">2026-03-13T04:41:19Z</dcterms:modified>
  <cp:category/>
</cp:coreProperties>
</file>