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03N007note\Desktop\HP掲載\"/>
    </mc:Choice>
  </mc:AlternateContent>
  <bookViews>
    <workbookView xWindow="-60" yWindow="-60" windowWidth="15480" windowHeight="11640" tabRatio="54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BE34" i="10"/>
  <c r="BE35" i="10" s="1"/>
  <c r="BE36" i="10" s="1"/>
  <c r="CO34" i="10" l="1"/>
  <c r="CO35" i="10" s="1"/>
  <c r="BW34" i="10"/>
  <c r="BW35" i="10" s="1"/>
  <c r="BW36" i="10" s="1"/>
  <c r="BW37" i="10" s="1"/>
  <c r="BW38" i="10" s="1"/>
</calcChain>
</file>

<file path=xl/sharedStrings.xml><?xml version="1.0" encoding="utf-8"?>
<sst xmlns="http://schemas.openxmlformats.org/spreadsheetml/2006/main" count="1116" uniqueCount="566">
  <si>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</si>
  <si>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</si>
  <si>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</si>
  <si>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</si>
  <si>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</si>
  <si>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</si>
  <si>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</si>
  <si>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</si>
  <si>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</si>
  <si>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</si>
  <si>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</si>
  <si>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</si>
  <si>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</si>
  <si>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</si>
  <si>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</si>
  <si>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</si>
  <si>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</si>
  <si>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</si>
  <si>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</si>
  <si>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</si>
  <si>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</si>
  <si>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</si>
  <si>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</si>
  <si>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</si>
  <si>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</si>
  <si>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</si>
  <si>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</si>
  <si>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</si>
  <si>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</si>
  <si>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</si>
  <si>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</si>
  <si>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</si>
  <si>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</si>
  <si>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</si>
  <si>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</si>
  <si>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</si>
  <si>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</si>
  <si>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</si>
  <si>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</si>
  <si>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</si>
  <si>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</si>
  <si>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</si>
  <si>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</si>
  <si>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</si>
  <si>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</si>
  <si>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</si>
  <si>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</si>
  <si>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</si>
  <si>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</si>
  <si>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</si>
  <si>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</si>
  <si>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</si>
  <si>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</si>
  <si>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</si>
  <si>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</si>
  <si>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</si>
  <si>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</si>
  <si>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</si>
  <si>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</si>
  <si>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</si>
  <si>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</si>
  <si>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</si>
  <si>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</si>
  <si>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</si>
  <si>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</si>
  <si>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</si>
  <si>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</si>
  <si>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</si>
  <si>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</si>
  <si>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</si>
  <si>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</si>
  <si>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</si>
  <si>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</si>
  <si>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</si>
  <si>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</si>
  <si>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</si>
  <si>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</si>
  <si>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</si>
  <si>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</si>
  <si>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</si>
  <si>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</si>
  <si>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</si>
  <si>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</si>
  <si>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</si>
  <si>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</si>
  <si>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</si>
  <si>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</si>
  <si>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</si>
  <si>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</si>
  <si>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</si>
  <si>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</si>
  <si>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</si>
  <si>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</si>
  <si>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</si>
  <si>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</si>
  <si>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</si>
  <si>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</si>
  <si>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</si>
  <si>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</si>
  <si>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</si>
  <si>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</si>
  <si>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</si>
  <si>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</si>
  <si>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</si>
  <si>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</si>
  <si>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</si>
  <si>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</si>
  <si>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</si>
  <si>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</si>
  <si>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</si>
  <si>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</si>
  <si>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</si>
  <si>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</si>
  <si>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</si>
  <si>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</si>
  <si>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</si>
  <si>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</si>
  <si>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</si>
  <si>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</si>
  <si>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</si>
  <si>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</si>
  <si>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</si>
  <si>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</si>
  <si>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</si>
  <si>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</si>
  <si>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</si>
  <si>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</si>
  <si>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</si>
  <si>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</si>
  <si>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</si>
  <si>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</si>
  <si>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</si>
  <si>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</si>
  <si>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</si>
  <si>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</si>
  <si>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</si>
  <si>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</si>
  <si>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</si>
  <si>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</si>
  <si>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</si>
  <si>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</si>
  <si>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</si>
  <si>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</si>
  <si>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</si>
  <si>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</si>
  <si>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</si>
  <si>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</si>
  <si>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</si>
  <si>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</si>
  <si>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</si>
  <si>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</si>
  <si>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</si>
  <si>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</si>
  <si>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</si>
  <si>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</si>
  <si>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</si>
  <si>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</si>
  <si>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</si>
  <si>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</si>
  <si>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</si>
  <si>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</si>
  <si>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</si>
  <si>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</si>
  <si>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</si>
  <si>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</si>
  <si>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</si>
  <si>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</si>
  <si>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</si>
  <si>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</si>
  <si>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</si>
  <si>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</si>
  <si>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</si>
  <si>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</si>
  <si>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</si>
  <si>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</si>
  <si>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</si>
  <si>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</si>
  <si>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</si>
  <si>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</si>
  <si>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</si>
  <si>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</si>
  <si>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</si>
  <si>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</si>
  <si>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</si>
  <si>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</si>
  <si>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</si>
  <si>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</si>
  <si>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</si>
  <si>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</si>
  <si>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</si>
  <si>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</si>
  <si>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</si>
  <si>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</si>
  <si>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</si>
  <si>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</si>
  <si>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</si>
  <si>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</si>
  <si>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</si>
  <si>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</si>
  <si>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</si>
  <si>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</si>
  <si>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</si>
  <si>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</si>
  <si>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鹿児島県日置市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</si>
  <si>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</si>
  <si>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</si>
  <si>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</si>
  <si>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</si>
  <si>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</si>
  <si>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</si>
  <si>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</si>
  <si>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</si>
  <si>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</si>
  <si>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</si>
  <si>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</si>
  <si>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</si>
  <si>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</si>
  <si>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</si>
  <si>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</si>
  <si>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</si>
  <si>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</si>
  <si>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</si>
  <si>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</si>
  <si>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</si>
  <si>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</si>
  <si>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</si>
  <si>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</si>
  <si>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</si>
  <si>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</si>
  <si>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</si>
  <si>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</si>
  <si>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</si>
  <si>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</si>
  <si>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</si>
  <si>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</si>
  <si>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</si>
  <si>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</si>
  <si>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</si>
  <si>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</si>
  <si>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</si>
  <si>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</si>
  <si>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</si>
  <si>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</si>
  <si>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</si>
  <si>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</si>
  <si>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</si>
  <si>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</si>
  <si>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</si>
  <si>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</si>
  <si>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</si>
  <si>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</si>
  <si>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</si>
  <si>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</si>
  <si>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</si>
  <si>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</si>
  <si>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</si>
  <si>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</si>
  <si>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</si>
  <si>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</si>
  <si>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</si>
  <si>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</si>
  <si>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</si>
  <si>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</si>
  <si>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</si>
  <si>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</si>
  <si>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</si>
  <si>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</si>
  <si>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</si>
  <si>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</si>
  <si>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</si>
  <si>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</si>
  <si>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</si>
  <si>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</si>
  <si>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</si>
  <si>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</si>
  <si>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</si>
  <si>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</si>
  <si>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</si>
  <si>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</si>
  <si>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</si>
  <si>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</si>
  <si>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</si>
  <si>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</si>
  <si>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</si>
  <si>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</si>
  <si>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</si>
  <si>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</si>
  <si>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</si>
  <si>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</si>
  <si>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</si>
  <si>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</si>
  <si>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</si>
  <si>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</si>
  <si>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</si>
  <si>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</si>
  <si>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</si>
  <si>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</si>
  <si>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</si>
  <si>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</si>
  <si>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</si>
  <si>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</si>
  <si>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</si>
  <si>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</si>
  <si>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</si>
  <si>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</si>
  <si>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</si>
  <si>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</si>
  <si>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</si>
  <si>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</si>
  <si>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</si>
  <si>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</si>
  <si>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</si>
  <si>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</si>
  <si>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</si>
  <si>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</si>
  <si>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</si>
  <si>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</si>
  <si>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</si>
  <si>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</si>
  <si>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</si>
  <si>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</si>
  <si>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</si>
  <si>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</si>
  <si>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</si>
  <si>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</si>
  <si>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</si>
  <si>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</si>
  <si>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</si>
  <si>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</si>
  <si>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</si>
  <si>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</si>
  <si>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</si>
  <si>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</si>
  <si>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</si>
  <si>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</si>
  <si>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</si>
  <si>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</si>
  <si>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</si>
  <si>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</si>
  <si>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</si>
  <si>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</si>
  <si>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</si>
  <si>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</si>
  <si>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</si>
  <si>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</si>
  <si>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</si>
  <si>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</si>
  <si>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</si>
  <si>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</si>
  <si>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</si>
  <si>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</si>
  <si>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</si>
  <si>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</si>
  <si>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</si>
  <si>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鹿児島県日置市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</si>
  <si>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</si>
  <si>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</si>
  <si>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</si>
  <si>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</si>
  <si>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</si>
  <si>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</si>
  <si>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</si>
  <si>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</si>
  <si>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</si>
  <si>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</si>
  <si>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</si>
  <si>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</si>
  <si>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</si>
  <si>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</si>
  <si>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</si>
  <si>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</si>
  <si>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</si>
  <si>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</si>
  <si>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</si>
  <si>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</si>
  <si>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</si>
  <si>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</si>
  <si>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</si>
  <si>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</si>
  <si>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</si>
  <si>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</si>
  <si>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</si>
  <si>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</si>
  <si>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</si>
  <si>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</si>
  <si>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</si>
  <si>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</si>
  <si>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</si>
  <si>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</si>
  <si>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</si>
  <si>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</si>
  <si>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</si>
  <si>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</si>
  <si>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</si>
  <si>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国民宿舎事業特別会計</t>
    <phoneticPr fontId="5"/>
  </si>
  <si>
    <t>法非適用企業</t>
    <phoneticPr fontId="5"/>
  </si>
  <si>
    <t>温泉給湯事業特別会計</t>
    <phoneticPr fontId="5"/>
  </si>
  <si>
    <t>健康交流館事業特別会計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</si>
  <si>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</si>
  <si>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</si>
  <si>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</si>
  <si>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</si>
  <si>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</si>
  <si>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</si>
  <si>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</si>
  <si>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</si>
  <si>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</si>
  <si>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</si>
  <si>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</si>
  <si>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</si>
  <si>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</si>
  <si>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</si>
  <si>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</si>
  <si>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</si>
  <si>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</si>
  <si>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</si>
  <si>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</si>
  <si>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</si>
  <si>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</si>
  <si>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</si>
  <si>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</si>
  <si>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</si>
  <si>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</si>
  <si>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</si>
  <si>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</si>
  <si>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</si>
  <si>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</si>
  <si>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</si>
  <si>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</si>
  <si>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</si>
  <si>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</si>
  <si>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</si>
  <si>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</si>
  <si>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</si>
  <si>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</si>
  <si>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</si>
  <si>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</si>
  <si>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</si>
  <si>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</si>
  <si>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</si>
  <si>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</si>
  <si>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</si>
  <si>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</si>
  <si>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</si>
  <si>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</si>
  <si>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</si>
  <si>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</si>
  <si>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</si>
  <si>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</si>
  <si>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</si>
  <si>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</si>
  <si>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</si>
  <si>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</si>
  <si>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</si>
  <si>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</si>
  <si>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</si>
  <si>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</si>
  <si>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</si>
  <si>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</si>
  <si>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</si>
  <si>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</si>
  <si>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</si>
  <si>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</si>
  <si>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</si>
  <si>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</si>
  <si>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</si>
  <si>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</si>
  <si>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</si>
  <si>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</si>
  <si>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</si>
  <si>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</si>
  <si>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</si>
  <si>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</si>
  <si>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</si>
  <si>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</si>
  <si>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</si>
  <si>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</si>
  <si>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</si>
  <si>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</si>
  <si>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</si>
  <si>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</si>
  <si>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</si>
  <si>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</si>
  <si>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</si>
  <si>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</si>
  <si>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</si>
  <si>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</si>
  <si>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</si>
  <si>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</si>
  <si>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</si>
  <si>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</si>
  <si>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</si>
  <si>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</si>
  <si>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</si>
  <si>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</si>
  <si>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</si>
  <si>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</si>
  <si>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</si>
  <si>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</si>
  <si>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</si>
  <si>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</si>
  <si>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</si>
  <si>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</si>
  <si>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</si>
  <si>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</si>
  <si>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</si>
  <si>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</si>
  <si>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</si>
  <si>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</si>
  <si>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</si>
  <si>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</si>
  <si>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</si>
  <si>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</si>
  <si>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</si>
  <si>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</si>
  <si>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</si>
  <si>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</si>
  <si>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</si>
  <si>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</si>
  <si>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</si>
  <si>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</si>
  <si>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</si>
  <si>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</si>
  <si>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</si>
  <si>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</si>
  <si>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</si>
  <si>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</si>
  <si>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</si>
  <si>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</si>
  <si>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</si>
  <si>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</si>
  <si>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</si>
  <si>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</si>
  <si>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10.16</t>
  </si>
  <si>
    <t>▲ 4.99</t>
  </si>
  <si>
    <t>▲ 0.37</t>
  </si>
  <si>
    <t>▲ 3.41</t>
  </si>
  <si>
    <t>水道事業会計</t>
  </si>
  <si>
    <t>一般会計</t>
  </si>
  <si>
    <t>下水道事業会計</t>
  </si>
  <si>
    <t>介護保険特別会計</t>
  </si>
  <si>
    <t>国民健康保険特別会計</t>
  </si>
  <si>
    <t>後期高齢者医療特別会計</t>
  </si>
  <si>
    <t>温泉給湯事業特別会計</t>
  </si>
  <si>
    <t>国民宿舎事業特別会計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</si>
  <si>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</si>
  <si>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</si>
  <si>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</si>
  <si>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</si>
  <si>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</si>
  <si>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</si>
  <si>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</si>
  <si>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</si>
  <si>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rPh sb="0" eb="4">
      <t>カゴシマケン</t>
    </rPh>
    <rPh sb="4" eb="7">
      <t>シチョウソン</t>
    </rPh>
    <rPh sb="7" eb="9">
      <t>ソウゴウ</t>
    </rPh>
    <rPh sb="9" eb="13">
      <t>ジムクミアイ</t>
    </rPh>
    <phoneticPr fontId="2"/>
  </si>
  <si>
    <t>いちき串木野市・日置市衛生処理組合</t>
    <rPh sb="3" eb="7">
      <t>クシキノシ</t>
    </rPh>
    <rPh sb="8" eb="11">
      <t>ヒオキシ</t>
    </rPh>
    <rPh sb="11" eb="17">
      <t>エイセイショリクミアイ</t>
    </rPh>
    <phoneticPr fontId="2"/>
  </si>
  <si>
    <t>南薩地区衛生管理組合</t>
    <rPh sb="0" eb="4">
      <t>ナンサツチク</t>
    </rPh>
    <rPh sb="4" eb="6">
      <t>エイセイ</t>
    </rPh>
    <rPh sb="6" eb="10">
      <t>カンリクミアイ</t>
    </rPh>
    <phoneticPr fontId="2"/>
  </si>
  <si>
    <t>鹿児島県後期高齢者医療広域連合（一般会計）</t>
    <rPh sb="0" eb="4">
      <t>カゴシマケン</t>
    </rPh>
    <rPh sb="4" eb="9">
      <t>コウキコウレイシャ</t>
    </rPh>
    <rPh sb="9" eb="11">
      <t>イリョウ</t>
    </rPh>
    <rPh sb="11" eb="13">
      <t>コウイキ</t>
    </rPh>
    <rPh sb="13" eb="15">
      <t>レンゴウ</t>
    </rPh>
    <rPh sb="16" eb="20">
      <t>イッパンカイケイ</t>
    </rPh>
    <phoneticPr fontId="2"/>
  </si>
  <si>
    <t>鹿児島県後期高齢者医療広域連合（後期高齢者医療特別会計）</t>
    <rPh sb="16" eb="21">
      <t>コウキコウレイシャ</t>
    </rPh>
    <rPh sb="21" eb="23">
      <t>イリョウ</t>
    </rPh>
    <rPh sb="23" eb="25">
      <t>トクベツ</t>
    </rPh>
    <rPh sb="25" eb="27">
      <t>カイケイ</t>
    </rPh>
    <phoneticPr fontId="2"/>
  </si>
  <si>
    <t>日置市農業公社</t>
    <rPh sb="0" eb="3">
      <t>ヒオキシ</t>
    </rPh>
    <rPh sb="3" eb="5">
      <t>ノウギョウ</t>
    </rPh>
    <rPh sb="5" eb="7">
      <t>コウシャ</t>
    </rPh>
    <phoneticPr fontId="2"/>
  </si>
  <si>
    <t>日置市土地開発公社</t>
    <rPh sb="0" eb="3">
      <t>ヒオキシ</t>
    </rPh>
    <rPh sb="3" eb="5">
      <t>トチ</t>
    </rPh>
    <rPh sb="5" eb="7">
      <t>カイハツ</t>
    </rPh>
    <rPh sb="7" eb="9">
      <t>コウシャ</t>
    </rPh>
    <phoneticPr fontId="2"/>
  </si>
  <si>
    <t>日置市施設整備基金</t>
    <rPh sb="0" eb="2">
      <t>ヒオキ</t>
    </rPh>
    <rPh sb="2" eb="3">
      <t>シ</t>
    </rPh>
    <rPh sb="3" eb="5">
      <t>シセツ</t>
    </rPh>
    <rPh sb="5" eb="7">
      <t>セイビ</t>
    </rPh>
    <rPh sb="7" eb="9">
      <t>キキン</t>
    </rPh>
    <phoneticPr fontId="5"/>
  </si>
  <si>
    <t>日置市地域づくり推進基金</t>
    <rPh sb="0" eb="2">
      <t>ヒオキ</t>
    </rPh>
    <rPh sb="2" eb="3">
      <t>シ</t>
    </rPh>
    <rPh sb="3" eb="5">
      <t>チイキ</t>
    </rPh>
    <rPh sb="8" eb="10">
      <t>スイシン</t>
    </rPh>
    <rPh sb="10" eb="12">
      <t>キキン</t>
    </rPh>
    <phoneticPr fontId="2"/>
  </si>
  <si>
    <t>日置市まちづくり応援基金</t>
    <rPh sb="0" eb="2">
      <t>ヒオキ</t>
    </rPh>
    <rPh sb="2" eb="3">
      <t>シ</t>
    </rPh>
    <rPh sb="8" eb="10">
      <t>オウエン</t>
    </rPh>
    <rPh sb="10" eb="12">
      <t>キキン</t>
    </rPh>
    <phoneticPr fontId="2"/>
  </si>
  <si>
    <t>日置市人材育成研修基金</t>
    <rPh sb="0" eb="2">
      <t>ヒオキ</t>
    </rPh>
    <rPh sb="2" eb="3">
      <t>シ</t>
    </rPh>
    <rPh sb="3" eb="5">
      <t>ジンザイ</t>
    </rPh>
    <rPh sb="5" eb="7">
      <t>イクセイ</t>
    </rPh>
    <rPh sb="7" eb="9">
      <t>ケンシュウ</t>
    </rPh>
    <rPh sb="9" eb="11">
      <t>キキン</t>
    </rPh>
    <phoneticPr fontId="2"/>
  </si>
  <si>
    <t>日置市森林環境譲与税基金</t>
    <rPh sb="0" eb="2">
      <t>ヒオキ</t>
    </rPh>
    <rPh sb="2" eb="3">
      <t>シ</t>
    </rPh>
    <rPh sb="3" eb="5">
      <t>シンリン</t>
    </rPh>
    <rPh sb="5" eb="7">
      <t>カンキョウ</t>
    </rPh>
    <rPh sb="7" eb="9">
      <t>ジョウヨ</t>
    </rPh>
    <rPh sb="9" eb="10">
      <t>ゼイ</t>
    </rPh>
    <rPh sb="10" eb="12">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</si>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</sst>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380D-4422-B8ED-030BEA9872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124728</c:v>
                </c:pt>
                <c:pt idx="1">
                  <c:v>124896</c:v>
                </c:pt>
                <c:pt idx="2">
                  <c:v>91006</c:v>
                </c:pt>
                <c:pt idx="3">
                  <c:v>75736</c:v>
                </c:pt>
                <c:pt idx="4">
                  <c:v>66743</c:v>
                </c:pt>
              </c:numCache>
            </c:numRef>
          </c:val>
          <c:smooth val="0"/>
          <c:extLst>
            <c:ext xmlns:c16="http://schemas.microsoft.com/office/drawing/2014/chart" uri="{C3380CC4-5D6E-409C-BE32-E72D297353CC}">
              <c16:uniqueId val="{00000001-380D-4422-B8ED-030BEA9872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5.41</c:v>
                </c:pt>
                <c:pt idx="1">
                  <c:v>6.03</c:v>
                </c:pt>
                <c:pt idx="2">
                  <c:v>7.99</c:v>
                </c:pt>
                <c:pt idx="3">
                  <c:v>7.73</c:v>
                </c:pt>
                <c:pt idx="4">
                  <c:v>6.76</c:v>
                </c:pt>
              </c:numCache>
            </c:numRef>
          </c:val>
          <c:extLst>
            <c:ext xmlns:c16="http://schemas.microsoft.com/office/drawing/2014/chart" uri="{C3380CC4-5D6E-409C-BE32-E72D297353CC}">
              <c16:uniqueId val="{00000000-7B7C-40B0-83C1-D61FA543C6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20.69</c:v>
                </c:pt>
                <c:pt idx="1">
                  <c:v>17.489999999999998</c:v>
                </c:pt>
                <c:pt idx="2">
                  <c:v>23.37</c:v>
                </c:pt>
                <c:pt idx="3">
                  <c:v>27.97</c:v>
                </c:pt>
                <c:pt idx="4">
                  <c:v>28.84</c:v>
                </c:pt>
              </c:numCache>
            </c:numRef>
          </c:val>
          <c:extLst>
            <c:ext xmlns:c16="http://schemas.microsoft.com/office/drawing/2014/chart" uri="{C3380CC4-5D6E-409C-BE32-E72D297353CC}">
              <c16:uniqueId val="{00000001-7B7C-40B0-83C1-D61FA543C6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-10.16</c:v>
                </c:pt>
                <c:pt idx="1">
                  <c:v>-4.99</c:v>
                </c:pt>
                <c:pt idx="2">
                  <c:v>5.97</c:v>
                </c:pt>
                <c:pt idx="3">
                  <c:v>-0.37</c:v>
                </c:pt>
                <c:pt idx="4">
                  <c:v>-3.41</c:v>
                </c:pt>
              </c:numCache>
            </c:numRef>
          </c:val>
          <c:smooth val="0"/>
          <c:extLst>
            <c:ext xmlns:c16="http://schemas.microsoft.com/office/drawing/2014/chart" uri="{C3380CC4-5D6E-409C-BE32-E72D297353CC}">
              <c16:uniqueId val="{00000002-7B7C-40B0-83C1-D61FA543C6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697-413E-BFCA-0D5100C227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97-413E-BFCA-0D5100C22766}"/>
            </c:ext>
          </c:extLst>
        </c:ser>
        <c:ser>
          <c:idx val="2"/>
          <c:order val="2"/>
          <c:tx>
            <c:strRef>
              <c:f>データシート!$A$29</c:f>
              <c:strCache>
                <c:ptCount val="1"/>
                <c:pt idx="0">
                  <c:v>国民宿舎事業特別会計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697-413E-BFCA-0D5100C22766}"/>
            </c:ext>
          </c:extLst>
        </c:ser>
        <c:ser>
          <c:idx val="3"/>
          <c:order val="3"/>
          <c:tx>
            <c:strRef>
              <c:f>データシート!$A$30</c:f>
              <c:strCache>
                <c:ptCount val="1"/>
                <c:pt idx="0">
                  <c:v>温泉給湯事業特別会計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697-413E-BFCA-0D5100C2276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1697-413E-BFCA-0D5100C2276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0.72</c:v>
                </c:pt>
                <c:pt idx="2">
                  <c:v>#N/A</c:v>
                </c:pt>
                <c:pt idx="3">
                  <c:v>1.07</c:v>
                </c:pt>
                <c:pt idx="4">
                  <c:v>#N/A</c:v>
                </c:pt>
                <c:pt idx="5">
                  <c:v>1.1499999999999999</c:v>
                </c:pt>
                <c:pt idx="6">
                  <c:v>#N/A</c:v>
                </c:pt>
                <c:pt idx="7">
                  <c:v>1.1299999999999999</c:v>
                </c:pt>
                <c:pt idx="8">
                  <c:v>#N/A</c:v>
                </c:pt>
                <c:pt idx="9">
                  <c:v>0.6</c:v>
                </c:pt>
              </c:numCache>
            </c:numRef>
          </c:val>
          <c:extLst>
            <c:ext xmlns:c16="http://schemas.microsoft.com/office/drawing/2014/chart" uri="{C3380CC4-5D6E-409C-BE32-E72D297353CC}">
              <c16:uniqueId val="{00000005-1697-413E-BFCA-0D5100C2276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1.47</c:v>
                </c:pt>
                <c:pt idx="2">
                  <c:v>#N/A</c:v>
                </c:pt>
                <c:pt idx="3">
                  <c:v>1.31</c:v>
                </c:pt>
                <c:pt idx="4">
                  <c:v>#N/A</c:v>
                </c:pt>
                <c:pt idx="5">
                  <c:v>1.7</c:v>
                </c:pt>
                <c:pt idx="6">
                  <c:v>#N/A</c:v>
                </c:pt>
                <c:pt idx="7">
                  <c:v>2.29</c:v>
                </c:pt>
                <c:pt idx="8">
                  <c:v>#N/A</c:v>
                </c:pt>
                <c:pt idx="9">
                  <c:v>1.91</c:v>
                </c:pt>
              </c:numCache>
            </c:numRef>
          </c:val>
          <c:extLst>
            <c:ext xmlns:c16="http://schemas.microsoft.com/office/drawing/2014/chart" uri="{C3380CC4-5D6E-409C-BE32-E72D297353CC}">
              <c16:uniqueId val="{00000006-1697-413E-BFCA-0D5100C2276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2.4700000000000002</c:v>
                </c:pt>
                <c:pt idx="4">
                  <c:v>#N/A</c:v>
                </c:pt>
                <c:pt idx="5">
                  <c:v>3.57</c:v>
                </c:pt>
                <c:pt idx="6">
                  <c:v>#N/A</c:v>
                </c:pt>
                <c:pt idx="7">
                  <c:v>5.15</c:v>
                </c:pt>
                <c:pt idx="8">
                  <c:v>#N/A</c:v>
                </c:pt>
                <c:pt idx="9">
                  <c:v>6.14</c:v>
                </c:pt>
              </c:numCache>
            </c:numRef>
          </c:val>
          <c:extLst>
            <c:ext xmlns:c16="http://schemas.microsoft.com/office/drawing/2014/chart" uri="{C3380CC4-5D6E-409C-BE32-E72D297353CC}">
              <c16:uniqueId val="{00000007-1697-413E-BFCA-0D5100C227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5.41</c:v>
                </c:pt>
                <c:pt idx="2">
                  <c:v>#N/A</c:v>
                </c:pt>
                <c:pt idx="3">
                  <c:v>6.02</c:v>
                </c:pt>
                <c:pt idx="4">
                  <c:v>#N/A</c:v>
                </c:pt>
                <c:pt idx="5">
                  <c:v>7.99</c:v>
                </c:pt>
                <c:pt idx="6">
                  <c:v>#N/A</c:v>
                </c:pt>
                <c:pt idx="7">
                  <c:v>7.72</c:v>
                </c:pt>
                <c:pt idx="8">
                  <c:v>#N/A</c:v>
                </c:pt>
                <c:pt idx="9">
                  <c:v>6.76</c:v>
                </c:pt>
              </c:numCache>
            </c:numRef>
          </c:val>
          <c:extLst>
            <c:ext xmlns:c16="http://schemas.microsoft.com/office/drawing/2014/chart" uri="{C3380CC4-5D6E-409C-BE32-E72D297353CC}">
              <c16:uniqueId val="{00000008-1697-413E-BFCA-0D5100C227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13.12</c:v>
                </c:pt>
                <c:pt idx="2">
                  <c:v>#N/A</c:v>
                </c:pt>
                <c:pt idx="3">
                  <c:v>13.32</c:v>
                </c:pt>
                <c:pt idx="4">
                  <c:v>#N/A</c:v>
                </c:pt>
                <c:pt idx="5">
                  <c:v>12.53</c:v>
                </c:pt>
                <c:pt idx="6">
                  <c:v>#N/A</c:v>
                </c:pt>
                <c:pt idx="7">
                  <c:v>13.05</c:v>
                </c:pt>
                <c:pt idx="8">
                  <c:v>#N/A</c:v>
                </c:pt>
                <c:pt idx="9">
                  <c:v>13.01</c:v>
                </c:pt>
              </c:numCache>
            </c:numRef>
          </c:val>
          <c:extLst>
            <c:ext xmlns:c16="http://schemas.microsoft.com/office/drawing/2014/chart" uri="{C3380CC4-5D6E-409C-BE32-E72D297353CC}">
              <c16:uniqueId val="{00000009-1697-413E-BFCA-0D5100C227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2420</c:v>
                </c:pt>
                <c:pt idx="5">
                  <c:v>2442</c:v>
                </c:pt>
                <c:pt idx="8">
                  <c:v>2453</c:v>
                </c:pt>
                <c:pt idx="11">
                  <c:v>2480</c:v>
                </c:pt>
                <c:pt idx="14">
                  <c:v>2548</c:v>
                </c:pt>
              </c:numCache>
            </c:numRef>
          </c:val>
          <c:extLst>
            <c:ext xmlns:c16="http://schemas.microsoft.com/office/drawing/2014/chart" uri="{C3380CC4-5D6E-409C-BE32-E72D297353CC}">
              <c16:uniqueId val="{00000000-FF4E-459B-BEC7-085822C4AB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4E-459B-BEC7-085822C4AB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0</c:v>
                </c:pt>
                <c:pt idx="12">
                  <c:v>1</c:v>
                </c:pt>
              </c:numCache>
            </c:numRef>
          </c:val>
          <c:extLst>
            <c:ext xmlns:c16="http://schemas.microsoft.com/office/drawing/2014/chart" uri="{C3380CC4-5D6E-409C-BE32-E72D297353CC}">
              <c16:uniqueId val="{00000002-FF4E-459B-BEC7-085822C4AB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4E-459B-BEC7-085822C4AB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169</c:v>
                </c:pt>
                <c:pt idx="3">
                  <c:v>329</c:v>
                </c:pt>
                <c:pt idx="6">
                  <c:v>265</c:v>
                </c:pt>
                <c:pt idx="9">
                  <c:v>253</c:v>
                </c:pt>
                <c:pt idx="12">
                  <c:v>247</c:v>
                </c:pt>
              </c:numCache>
            </c:numRef>
          </c:val>
          <c:extLst>
            <c:ext xmlns:c16="http://schemas.microsoft.com/office/drawing/2014/chart" uri="{C3380CC4-5D6E-409C-BE32-E72D297353CC}">
              <c16:uniqueId val="{00000004-FF4E-459B-BEC7-085822C4AB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4E-459B-BEC7-085822C4AB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4E-459B-BEC7-085822C4AB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2997</c:v>
                </c:pt>
                <c:pt idx="3">
                  <c:v>3059</c:v>
                </c:pt>
                <c:pt idx="6">
                  <c:v>3165</c:v>
                </c:pt>
                <c:pt idx="9">
                  <c:v>3232</c:v>
                </c:pt>
                <c:pt idx="12">
                  <c:v>3391</c:v>
                </c:pt>
              </c:numCache>
            </c:numRef>
          </c:val>
          <c:extLst>
            <c:ext xmlns:c16="http://schemas.microsoft.com/office/drawing/2014/chart" uri="{C3380CC4-5D6E-409C-BE32-E72D297353CC}">
              <c16:uniqueId val="{00000007-FF4E-459B-BEC7-085822C4AB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747</c:v>
                </c:pt>
                <c:pt idx="2">
                  <c:v>#N/A</c:v>
                </c:pt>
                <c:pt idx="3">
                  <c:v>#N/A</c:v>
                </c:pt>
                <c:pt idx="4">
                  <c:v>947</c:v>
                </c:pt>
                <c:pt idx="5">
                  <c:v>#N/A</c:v>
                </c:pt>
                <c:pt idx="6">
                  <c:v>#N/A</c:v>
                </c:pt>
                <c:pt idx="7">
                  <c:v>978</c:v>
                </c:pt>
                <c:pt idx="8">
                  <c:v>#N/A</c:v>
                </c:pt>
                <c:pt idx="9">
                  <c:v>#N/A</c:v>
                </c:pt>
                <c:pt idx="10">
                  <c:v>1005</c:v>
                </c:pt>
                <c:pt idx="11">
                  <c:v>#N/A</c:v>
                </c:pt>
                <c:pt idx="12">
                  <c:v>#N/A</c:v>
                </c:pt>
                <c:pt idx="13">
                  <c:v>1091</c:v>
                </c:pt>
                <c:pt idx="14">
                  <c:v>#N/A</c:v>
                </c:pt>
              </c:numCache>
            </c:numRef>
          </c:val>
          <c:smooth val="0"/>
          <c:extLst>
            <c:ext xmlns:c16="http://schemas.microsoft.com/office/drawing/2014/chart" uri="{C3380CC4-5D6E-409C-BE32-E72D297353CC}">
              <c16:uniqueId val="{00000008-FF4E-459B-BEC7-085822C4AB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24607</c:v>
                </c:pt>
                <c:pt idx="5">
                  <c:v>24906</c:v>
                </c:pt>
                <c:pt idx="8">
                  <c:v>24425</c:v>
                </c:pt>
                <c:pt idx="11">
                  <c:v>23492</c:v>
                </c:pt>
                <c:pt idx="14">
                  <c:v>23971</c:v>
                </c:pt>
              </c:numCache>
            </c:numRef>
          </c:val>
          <c:extLst>
            <c:ext xmlns:c16="http://schemas.microsoft.com/office/drawing/2014/chart" uri="{C3380CC4-5D6E-409C-BE32-E72D297353CC}">
              <c16:uniqueId val="{00000000-3D3D-4F77-8CE0-2B01C3B3C3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1190</c:v>
                </c:pt>
                <c:pt idx="5">
                  <c:v>1082</c:v>
                </c:pt>
                <c:pt idx="8">
                  <c:v>975</c:v>
                </c:pt>
                <c:pt idx="11">
                  <c:v>875</c:v>
                </c:pt>
                <c:pt idx="14">
                  <c:v>774</c:v>
                </c:pt>
              </c:numCache>
            </c:numRef>
          </c:val>
          <c:extLst>
            <c:ext xmlns:c16="http://schemas.microsoft.com/office/drawing/2014/chart" uri="{C3380CC4-5D6E-409C-BE32-E72D297353CC}">
              <c16:uniqueId val="{00000001-3D3D-4F77-8CE0-2B01C3B3C3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7609</c:v>
                </c:pt>
                <c:pt idx="5">
                  <c:v>7638</c:v>
                </c:pt>
                <c:pt idx="8">
                  <c:v>9303</c:v>
                </c:pt>
                <c:pt idx="11">
                  <c:v>10643</c:v>
                </c:pt>
                <c:pt idx="14">
                  <c:v>11596</c:v>
                </c:pt>
              </c:numCache>
            </c:numRef>
          </c:val>
          <c:extLst>
            <c:ext xmlns:c16="http://schemas.microsoft.com/office/drawing/2014/chart" uri="{C3380CC4-5D6E-409C-BE32-E72D297353CC}">
              <c16:uniqueId val="{00000002-3D3D-4F77-8CE0-2B01C3B3C3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3D-4F77-8CE0-2B01C3B3C3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3D-4F77-8CE0-2B01C3B3C3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3D-4F77-8CE0-2B01C3B3C3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3413</c:v>
                </c:pt>
                <c:pt idx="3">
                  <c:v>3376</c:v>
                </c:pt>
                <c:pt idx="6">
                  <c:v>3336</c:v>
                </c:pt>
                <c:pt idx="9">
                  <c:v>3279</c:v>
                </c:pt>
                <c:pt idx="12">
                  <c:v>3227</c:v>
                </c:pt>
              </c:numCache>
            </c:numRef>
          </c:val>
          <c:extLst>
            <c:ext xmlns:c16="http://schemas.microsoft.com/office/drawing/2014/chart" uri="{C3380CC4-5D6E-409C-BE32-E72D297353CC}">
              <c16:uniqueId val="{00000006-3D3D-4F77-8CE0-2B01C3B3C3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D3D-4F77-8CE0-2B01C3B3C3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1444</c:v>
                </c:pt>
                <c:pt idx="3">
                  <c:v>1828</c:v>
                </c:pt>
                <c:pt idx="6">
                  <c:v>1964</c:v>
                </c:pt>
                <c:pt idx="9">
                  <c:v>2109</c:v>
                </c:pt>
                <c:pt idx="12">
                  <c:v>1817</c:v>
                </c:pt>
              </c:numCache>
            </c:numRef>
          </c:val>
          <c:extLst>
            <c:ext xmlns:c16="http://schemas.microsoft.com/office/drawing/2014/chart" uri="{C3380CC4-5D6E-409C-BE32-E72D297353CC}">
              <c16:uniqueId val="{00000008-3D3D-4F77-8CE0-2B01C3B3C3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D3D-4F77-8CE0-2B01C3B3C3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31658</c:v>
                </c:pt>
                <c:pt idx="3">
                  <c:v>32131</c:v>
                </c:pt>
                <c:pt idx="6">
                  <c:v>31554</c:v>
                </c:pt>
                <c:pt idx="9">
                  <c:v>30761</c:v>
                </c:pt>
                <c:pt idx="12">
                  <c:v>31318</c:v>
                </c:pt>
              </c:numCache>
            </c:numRef>
          </c:val>
          <c:extLst>
            <c:ext xmlns:c16="http://schemas.microsoft.com/office/drawing/2014/chart" uri="{C3380CC4-5D6E-409C-BE32-E72D297353CC}">
              <c16:uniqueId val="{0000000A-3D3D-4F77-8CE0-2B01C3B3C3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3110</c:v>
                </c:pt>
                <c:pt idx="2">
                  <c:v>#N/A</c:v>
                </c:pt>
                <c:pt idx="3">
                  <c:v>#N/A</c:v>
                </c:pt>
                <c:pt idx="4">
                  <c:v>3709</c:v>
                </c:pt>
                <c:pt idx="5">
                  <c:v>#N/A</c:v>
                </c:pt>
                <c:pt idx="6">
                  <c:v>#N/A</c:v>
                </c:pt>
                <c:pt idx="7">
                  <c:v>2150</c:v>
                </c:pt>
                <c:pt idx="8">
                  <c:v>#N/A</c:v>
                </c:pt>
                <c:pt idx="9">
                  <c:v>#N/A</c:v>
                </c:pt>
                <c:pt idx="10">
                  <c:v>1140</c:v>
                </c:pt>
                <c:pt idx="11">
                  <c:v>#N/A</c:v>
                </c:pt>
                <c:pt idx="12">
                  <c:v>#N/A</c:v>
                </c:pt>
                <c:pt idx="13">
                  <c:v>21</c:v>
                </c:pt>
                <c:pt idx="14">
                  <c:v>#N/A</c:v>
                </c:pt>
              </c:numCache>
            </c:numRef>
          </c:val>
          <c:smooth val="0"/>
          <c:extLst>
            <c:ext xmlns:c16="http://schemas.microsoft.com/office/drawing/2014/chart" uri="{C3380CC4-5D6E-409C-BE32-E72D297353CC}">
              <c16:uniqueId val="{0000000B-3D3D-4F77-8CE0-2B01C3B3C3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3520</c:v>
                </c:pt>
                <c:pt idx="1">
                  <c:v>4132</c:v>
                </c:pt>
                <c:pt idx="2">
                  <c:v>4320</c:v>
                </c:pt>
              </c:numCache>
            </c:numRef>
          </c:val>
          <c:extLst>
            <c:ext xmlns:c16="http://schemas.microsoft.com/office/drawing/2014/chart" uri="{C3380CC4-5D6E-409C-BE32-E72D297353CC}">
              <c16:uniqueId val="{00000000-7F94-4850-9622-868DBEA32A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1363</c:v>
                </c:pt>
                <c:pt idx="1">
                  <c:v>1912</c:v>
                </c:pt>
                <c:pt idx="2">
                  <c:v>2224</c:v>
                </c:pt>
              </c:numCache>
            </c:numRef>
          </c:val>
          <c:extLst>
            <c:ext xmlns:c16="http://schemas.microsoft.com/office/drawing/2014/chart" uri="{C3380CC4-5D6E-409C-BE32-E72D297353CC}">
              <c16:uniqueId val="{00000001-7F94-4850-9622-868DBEA32A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4632</c:v>
                </c:pt>
                <c:pt idx="1">
                  <c:v>4575</c:v>
                </c:pt>
                <c:pt idx="2">
                  <c:v>4804</c:v>
                </c:pt>
              </c:numCache>
            </c:numRef>
          </c:val>
          <c:extLst>
            <c:ext xmlns:c16="http://schemas.microsoft.com/office/drawing/2014/chart" uri="{C3380CC4-5D6E-409C-BE32-E72D297353CC}">
              <c16:uniqueId val="{00000002-7F94-4850-9622-868DBEA32A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46,642
46,276
253.01
32,678,227
31,464,009
1,013,428
14,980,893
31,317,851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自主財源比率が低い財政構造の中、少子高齢化の進行等に伴う社会保障関係費や公共施設の老朽化に伴う維持補修費など行政需要は拡大傾向にある。その中で本市の令和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年度の財政力指数は</a:t>
          </a:r>
          <a:r>
            <a:rPr lang="en-US" altLang="ja-JP" sz="1100" b="0" i="0" baseline="0">
              <a:solidFill>
                <a:schemeClr val="dk1"/>
              </a:solidFill>
              <a:effectLst/>
              <a:latin typeface="+mn-lt"/>
              <a:ea typeface="+mn-ea"/>
              <a:cs typeface="+mn-cs"/>
            </a:rPr>
            <a:t>0.40</a:t>
          </a:r>
          <a:r>
            <a:rPr lang="ja-JP" altLang="ja-JP" sz="1100" b="0" i="0" baseline="0">
              <a:solidFill>
                <a:schemeClr val="dk1"/>
              </a:solidFill>
              <a:effectLst/>
              <a:latin typeface="+mn-lt"/>
              <a:ea typeface="+mn-ea"/>
              <a:cs typeface="+mn-cs"/>
            </a:rPr>
            <a:t>と、近年はほぼ横ばいで推移しており、県平均は上回っているものの、類似団体の平均は依然として下回っている。今後も、第４次行政改革大綱行動計画に基づき、市税等収納率や未収債権縮減額等の目標設定等による債権管理の適正化や、未利用財産等の有効活用・処分・行政財産の貸付等による自主財源の確保などを推進し、行政の効率化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145143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経常収支比率については、</a:t>
          </a:r>
          <a:r>
            <a:rPr kumimoji="1" lang="ja-JP" altLang="en-US" sz="1100">
              <a:solidFill>
                <a:schemeClr val="dk1"/>
              </a:solidFill>
              <a:effectLst/>
              <a:latin typeface="+mn-lt"/>
              <a:ea typeface="+mn-ea"/>
              <a:cs typeface="+mn-cs"/>
            </a:rPr>
            <a:t>扶助費や公債費などの経常経費や地方交付税が増加したが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経常経費の伸びがより大きかったことにより、</a:t>
          </a:r>
          <a:r>
            <a:rPr kumimoji="1" lang="ja-JP" altLang="ja-JP" sz="1100">
              <a:solidFill>
                <a:schemeClr val="dk1"/>
              </a:solidFill>
              <a:effectLst/>
              <a:latin typeface="+mn-lt"/>
              <a:ea typeface="+mn-ea"/>
              <a:cs typeface="+mn-cs"/>
            </a:rPr>
            <a:t>類似団体の平均を下回っているものの、</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ポイント上昇の</a:t>
          </a:r>
          <a:r>
            <a:rPr kumimoji="1" lang="en-US" altLang="ja-JP" sz="1100">
              <a:solidFill>
                <a:schemeClr val="dk1"/>
              </a:solidFill>
              <a:effectLst/>
              <a:latin typeface="+mn-lt"/>
              <a:ea typeface="+mn-ea"/>
              <a:cs typeface="+mn-cs"/>
            </a:rPr>
            <a:t>92.0</a:t>
          </a:r>
          <a:r>
            <a:rPr kumimoji="1" lang="ja-JP" altLang="ja-JP" sz="1100">
              <a:solidFill>
                <a:schemeClr val="dk1"/>
              </a:solidFill>
              <a:effectLst/>
              <a:latin typeface="+mn-lt"/>
              <a:ea typeface="+mn-ea"/>
              <a:cs typeface="+mn-cs"/>
            </a:rPr>
            <a:t>％となっている。今後、少子高齢化の進行等に伴う社会保障関係費や公共施設の老朽化に伴う維持補修費等の増加が見込まれる一方で、地方税等の経常一般財源の大幅な増加は見込めないことなどから、高い比率で推移することが予想される。そのため、組織機構の見直し等を含めた人件費の削減や地方債の発行抑制、事務事業の見直しなど、義務的・経常的経費の削減に取り組む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62</xdr:row>
      <xdr:rowOff>20320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5852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61</xdr:row>
      <xdr:rowOff>100076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7379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62</xdr:row>
      <xdr:rowOff>25146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7379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68580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550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人口１人当たりの人件費・物件費等決算額については、類似団体の平均は下回っているものの、決算額は</a:t>
          </a:r>
          <a:r>
            <a:rPr kumimoji="1" lang="ja-JP" altLang="en-US" sz="1100">
              <a:solidFill>
                <a:schemeClr val="dk1"/>
              </a:solidFill>
              <a:effectLst/>
              <a:latin typeface="+mn-lt"/>
              <a:ea typeface="+mn-ea"/>
              <a:cs typeface="+mn-cs"/>
            </a:rPr>
            <a:t>横ばいで推移している</a:t>
          </a:r>
          <a:r>
            <a:rPr kumimoji="1" lang="ja-JP" altLang="ja-JP" sz="1100">
              <a:solidFill>
                <a:schemeClr val="dk1"/>
              </a:solidFill>
              <a:effectLst/>
              <a:latin typeface="+mn-lt"/>
              <a:ea typeface="+mn-ea"/>
              <a:cs typeface="+mn-cs"/>
            </a:rPr>
            <a:t>。今後、公共施設の老朽化に伴う維持補修費の増加等も見込まれることから、令和３年３月に策定した「公共施設等総合管理計画」の基本方針に基づき、施設等の評価・活用・整理の検討を進めるなど維持補修費の抑制に努めるほか、組織機構の見直し等を含めた人件費の削減や事務事業の見直し等による物件費の抑制に取り組む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54344</xdr:rowOff>
    </xdr:from>
    <xdr:to>
      <xdr:col>23</xdr:col>
      <xdr:colOff>133350</xdr:colOff>
      <xdr:row>81</xdr:row>
      <xdr:rowOff>64751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41794"/>
          <a:ext cx="8382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49698</xdr:rowOff>
    </xdr:from>
    <xdr:to>
      <xdr:col>19</xdr:col>
      <xdr:colOff>133350</xdr:colOff>
      <xdr:row>81</xdr:row>
      <xdr:rowOff>64751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37148"/>
          <a:ext cx="889000" cy="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34891</xdr:rowOff>
    </xdr:from>
    <xdr:to>
      <xdr:col>15</xdr:col>
      <xdr:colOff>82550</xdr:colOff>
      <xdr:row>81</xdr:row>
      <xdr:rowOff>49698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22341"/>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18611</xdr:rowOff>
    </xdr:from>
    <xdr:to>
      <xdr:col>11</xdr:col>
      <xdr:colOff>31750</xdr:colOff>
      <xdr:row>81</xdr:row>
      <xdr:rowOff>34891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06061"/>
          <a:ext cx="889000" cy="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3544</xdr:rowOff>
    </xdr:from>
    <xdr:to>
      <xdr:col>23</xdr:col>
      <xdr:colOff>184150</xdr:colOff>
      <xdr:row>81</xdr:row>
      <xdr:rowOff>105144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20071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3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13951</xdr:rowOff>
    </xdr:from>
    <xdr:to>
      <xdr:col>19</xdr:col>
      <xdr:colOff>184150</xdr:colOff>
      <xdr:row>81</xdr:row>
      <xdr:rowOff>115551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125728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7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170348</xdr:rowOff>
    </xdr:from>
    <xdr:to>
      <xdr:col>15</xdr:col>
      <xdr:colOff>133350</xdr:colOff>
      <xdr:row>81</xdr:row>
      <xdr:rowOff>100498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110675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155541</xdr:rowOff>
    </xdr:from>
    <xdr:to>
      <xdr:col>11</xdr:col>
      <xdr:colOff>82550</xdr:colOff>
      <xdr:row>81</xdr:row>
      <xdr:rowOff>85691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95868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139261</xdr:rowOff>
    </xdr:from>
    <xdr:to>
      <xdr:col>7</xdr:col>
      <xdr:colOff>31750</xdr:colOff>
      <xdr:row>81</xdr:row>
      <xdr:rowOff>69411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79588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2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ラスパイレス指数については、類似団体の平均と比較して下回って推移している。今後も引き続き、国、県及び他市町村との均衡並びに地域の実情等を踏まえ適切に対応する。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166914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1913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132443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82</xdr:row>
      <xdr:rowOff>97971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80736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0879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149679</xdr:rowOff>
    </xdr:from>
    <xdr:to>
      <xdr:col>64</xdr:col>
      <xdr:colOff>152400</xdr:colOff>
      <xdr:row>82</xdr:row>
      <xdr:rowOff>79829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90006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定員管理の状況については、組織機構の見直しや新規採用職員の抑制等により、合併当初の平成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年度と比較して令和元年度までに</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人の職員数を削減しており、令和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年度は類似団体の平均を若干上回っている。今後も第４次日置市行政改革大綱行動計画に基づき、事務事業や組織機構等の見直し、民間活力等を推進した上で、引き続き、計画的で適正な定員管理に努める。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75269</xdr:rowOff>
    </xdr:from>
    <xdr:to>
      <xdr:col>81</xdr:col>
      <xdr:colOff>44450</xdr:colOff>
      <xdr:row>60</xdr:row>
      <xdr:rowOff>81301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6226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61997</xdr:rowOff>
    </xdr:from>
    <xdr:to>
      <xdr:col>77</xdr:col>
      <xdr:colOff>44450</xdr:colOff>
      <xdr:row>60</xdr:row>
      <xdr:rowOff>75269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8997"/>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59584</xdr:rowOff>
    </xdr:from>
    <xdr:to>
      <xdr:col>72</xdr:col>
      <xdr:colOff>203200</xdr:colOff>
      <xdr:row>60</xdr:row>
      <xdr:rowOff>61997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4658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57171</xdr:rowOff>
    </xdr:from>
    <xdr:to>
      <xdr:col>68</xdr:col>
      <xdr:colOff>152400</xdr:colOff>
      <xdr:row>60</xdr:row>
      <xdr:rowOff>59584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4417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30501</xdr:rowOff>
    </xdr:from>
    <xdr:to>
      <xdr:col>81</xdr:col>
      <xdr:colOff>95250</xdr:colOff>
      <xdr:row>60</xdr:row>
      <xdr:rowOff>132101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2578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8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24469</xdr:rowOff>
    </xdr:from>
    <xdr:to>
      <xdr:col>77</xdr:col>
      <xdr:colOff>95250</xdr:colOff>
      <xdr:row>60</xdr:row>
      <xdr:rowOff>126069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110846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9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11197</xdr:rowOff>
    </xdr:from>
    <xdr:to>
      <xdr:col>73</xdr:col>
      <xdr:colOff>44450</xdr:colOff>
      <xdr:row>60</xdr:row>
      <xdr:rowOff>112797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122974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8784</xdr:rowOff>
    </xdr:from>
    <xdr:to>
      <xdr:col>68</xdr:col>
      <xdr:colOff>203200</xdr:colOff>
      <xdr:row>60</xdr:row>
      <xdr:rowOff>110384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120561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6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118148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実質公債費比率については、</a:t>
          </a:r>
          <a:r>
            <a:rPr kumimoji="1" lang="ja-JP" altLang="en-US" sz="1100">
              <a:solidFill>
                <a:schemeClr val="dk1"/>
              </a:solidFill>
              <a:effectLst/>
              <a:latin typeface="+mn-lt"/>
              <a:ea typeface="+mn-ea"/>
              <a:cs typeface="+mn-cs"/>
            </a:rPr>
            <a:t>元利償還金が増加し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普通交付税や臨時財政対策債などの標準財政規模も増加したことから</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ポイント上昇の</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これまで類似団体を下回る数値で推移していたが、令和５年度は同程度の数値となった。</a:t>
          </a:r>
          <a:r>
            <a:rPr kumimoji="1" lang="ja-JP" altLang="ja-JP" sz="1100">
              <a:solidFill>
                <a:schemeClr val="dk1"/>
              </a:solidFill>
              <a:effectLst/>
              <a:latin typeface="+mn-lt"/>
              <a:ea typeface="+mn-ea"/>
              <a:cs typeface="+mn-cs"/>
            </a:rPr>
            <a:t>今後の地方債の発行については、財政計画等に基づき、交付税措置のある有利な地方債を活用するとともに、借入額は、緊急性や重要性のある事業を選択した上で必要最小限にとどめるなど、計画的な地方債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24493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161472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40</xdr:row>
      <xdr:rowOff>92528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700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103112</xdr:rowOff>
    </xdr:from>
    <xdr:to>
      <xdr:col>68</xdr:col>
      <xdr:colOff>152400</xdr:colOff>
      <xdr:row>40</xdr:row>
      <xdr:rowOff>12095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78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161670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52312</xdr:rowOff>
    </xdr:from>
    <xdr:to>
      <xdr:col>64</xdr:col>
      <xdr:colOff>152400</xdr:colOff>
      <xdr:row>39</xdr:row>
      <xdr:rowOff>153912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164089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将来負担比率については、前年度と比較して</a:t>
          </a:r>
          <a:r>
            <a:rPr kumimoji="1" lang="ja-JP" altLang="en-US" sz="1100">
              <a:solidFill>
                <a:schemeClr val="dk1"/>
              </a:solidFill>
              <a:effectLst/>
              <a:latin typeface="+mn-lt"/>
              <a:ea typeface="+mn-ea"/>
              <a:cs typeface="+mn-cs"/>
            </a:rPr>
            <a:t>地方債残高は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その地方債残高を含む将来負担額から差し引く充当可能基金等が増加したことに加え、標準財政規模が増加した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となっている。今後も、引き続き、将来世代に過度な負担を残さないよう、交付税措置のある有利な地方債を活用するとともに、借入額については、緊急性や重要性のある事業を選択した上で、必要最小限にとどめるなど、公債費等の義務的経費の削減も含めた財政の健全化に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85513</xdr:rowOff>
    </xdr:from>
    <xdr:to>
      <xdr:col>81</xdr:col>
      <xdr:colOff>44450</xdr:colOff>
      <xdr:row>14</xdr:row>
      <xdr:rowOff>17478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31436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17478</xdr:rowOff>
    </xdr:from>
    <xdr:to>
      <xdr:col>77</xdr:col>
      <xdr:colOff>44450</xdr:colOff>
      <xdr:row>14</xdr:row>
      <xdr:rowOff>105954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417778"/>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105954</xdr:rowOff>
    </xdr:from>
    <xdr:to>
      <xdr:col>72</xdr:col>
      <xdr:colOff>203200</xdr:colOff>
      <xdr:row>15</xdr:row>
      <xdr:rowOff>93073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50625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39068</xdr:rowOff>
    </xdr:from>
    <xdr:to>
      <xdr:col>68</xdr:col>
      <xdr:colOff>152400</xdr:colOff>
      <xdr:row>15</xdr:row>
      <xdr:rowOff>93073</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610818"/>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50273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9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34713</xdr:rowOff>
    </xdr:from>
    <xdr:to>
      <xdr:col>81</xdr:col>
      <xdr:colOff>95250</xdr:colOff>
      <xdr:row>13</xdr:row>
      <xdr:rowOff>136313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2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127440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18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138128</xdr:rowOff>
    </xdr:from>
    <xdr:to>
      <xdr:col>77</xdr:col>
      <xdr:colOff>95250</xdr:colOff>
      <xdr:row>14</xdr:row>
      <xdr:rowOff>68278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3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78455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135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42273</xdr:rowOff>
    </xdr:from>
    <xdr:to>
      <xdr:col>68</xdr:col>
      <xdr:colOff>203200</xdr:colOff>
      <xdr:row>15</xdr:row>
      <xdr:rowOff>143873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154050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38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159718</xdr:rowOff>
    </xdr:from>
    <xdr:to>
      <xdr:col>64</xdr:col>
      <xdr:colOff>152400</xdr:colOff>
      <xdr:row>15</xdr:row>
      <xdr:rowOff>89868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100045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32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46,642
46,276
253.01
32,678,227
31,464,009
1,013,428
14,980,893
31,317,851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ラスパイレス指数は類似団体の平均を下回っているものの、経常収支比率に対する割合は類似団体の平均を上回っている。今後も引き続き、第４次日置市行政改革大綱行動計画に基づき、事務事業や組織機構等の見直し、民間活力等を推進した上で職員数の削減など、人件費の削減に努め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5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52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物件費については、令和２年度までは類似団体の平均とほぼ同水準で推移していたが、令和３年度以降、類似団体の平均よりも下回り、令和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ポイント下回っている。今後も行政改革大綱行動計画に基づき、事務事業の見直しや施設等の在り方の検討、契約の適正な執行等 により効率的な財政運営に努める。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94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8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16</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88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48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扶助費については、高齢化の進行や子育て施策の拡充等に伴い、前年度と比較し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ポイント上昇</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依然として類似団体の平均を上回って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少子高齢化の進行等により増嵩することが見込まれるところであり、健康づくりや介護予防、また、生活困窮者の自立支援などの各種施策・事業等を推進・展開しながら、急激な上昇率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75293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71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62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58</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6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24493</xdr:rowOff>
    </xdr:from>
    <xdr:to>
      <xdr:col>24</xdr:col>
      <xdr:colOff>76200</xdr:colOff>
      <xdr:row>59</xdr:row>
      <xdr:rowOff>126093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168020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維持補修費や繰出金等のその他に係る比率については、類似団体の平均を上回っており、今後も高齢化の進行や公共施設の老朽化等に伴い、国民健康保険特別会計、介護保険特別会計等の繰出金の増加や公共施設の維持補修費の増加が見込まれる。そのため、引き続き、健康づくりや介護予防等の事業の展開、保険料の適正化等の取組を推進することによる繰出金の抑制に努めるとともに、公共施設等総合管理計画の基本方針に基づく、施設等の評価・活用・整理の取組を推進することによる維持補修費の抑制に努める必要があ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75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156935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58</xdr:row>
      <xdr:rowOff>94343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42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59</xdr:row>
      <xdr:rowOff>9978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38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類似団体の平均を大きく下回る数値で推移している。これは、合併に伴い一部事務組合の再編（直営等）により加入する事務組合が減少したことによる負担金の減や、これまでの団体等への補助金見直し・整理統合を行ったことなどが要因として挙げられる。今後も引き続き、補助金等のあり方については見直し等を推進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9654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34</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471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163576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47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163576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060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公債費については、</a:t>
          </a:r>
          <a:r>
            <a:rPr kumimoji="1" lang="ja-JP" altLang="en-US" sz="1000">
              <a:solidFill>
                <a:schemeClr val="dk1"/>
              </a:solidFill>
              <a:effectLst/>
              <a:latin typeface="+mn-lt"/>
              <a:ea typeface="+mn-ea"/>
              <a:cs typeface="+mn-cs"/>
            </a:rPr>
            <a:t>臨時財政対策債や学校教育施設等整備事業債などに係る元利償還金が減少した一方で</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合併特例事業債や補助災害復旧事業債などに係る元利償還金が増加したことから、</a:t>
          </a:r>
          <a:r>
            <a:rPr kumimoji="1" lang="ja-JP" altLang="ja-JP" sz="1000">
              <a:solidFill>
                <a:schemeClr val="dk1"/>
              </a:solidFill>
              <a:effectLst/>
              <a:latin typeface="+mn-lt"/>
              <a:ea typeface="+mn-ea"/>
              <a:cs typeface="+mn-cs"/>
            </a:rPr>
            <a:t>前年度と比較し</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ポイント上昇の</a:t>
          </a:r>
          <a:r>
            <a:rPr kumimoji="1" lang="en-US" altLang="ja-JP" sz="1000">
              <a:solidFill>
                <a:schemeClr val="dk1"/>
              </a:solidFill>
              <a:effectLst/>
              <a:latin typeface="+mn-lt"/>
              <a:ea typeface="+mn-ea"/>
              <a:cs typeface="+mn-cs"/>
            </a:rPr>
            <a:t>21.8</a:t>
          </a:r>
          <a:r>
            <a:rPr kumimoji="1" lang="ja-JP" altLang="ja-JP" sz="1000">
              <a:solidFill>
                <a:schemeClr val="dk1"/>
              </a:solidFill>
              <a:effectLst/>
              <a:latin typeface="+mn-lt"/>
              <a:ea typeface="+mn-ea"/>
              <a:cs typeface="+mn-cs"/>
            </a:rPr>
            <a:t>％となり、依然として類似団体の平均を上回っている。今後も、地方債の発行については、財政計画等に基づき、交付税措置のある有利な地方債を活用するとともに、借入額は緊急性や重要性のある事業を選択した上で必要最小限にとどめるなど、計画的な地方債管理に努める必要があ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23586</xdr:rowOff>
    </xdr:from>
    <xdr:to>
      <xdr:col>24</xdr:col>
      <xdr:colOff>25400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7395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75293</xdr:rowOff>
    </xdr:from>
    <xdr:to>
      <xdr:col>19</xdr:col>
      <xdr:colOff>187325</xdr:colOff>
      <xdr:row>80</xdr:row>
      <xdr:rowOff>23586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198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75293</xdr:rowOff>
    </xdr:from>
    <xdr:to>
      <xdr:col>15</xdr:col>
      <xdr:colOff>98425</xdr:colOff>
      <xdr:row>79</xdr:row>
      <xdr:rowOff>129721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619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129721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652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81643</xdr:rowOff>
    </xdr:from>
    <xdr:to>
      <xdr:col>24</xdr:col>
      <xdr:colOff>76200</xdr:colOff>
      <xdr:row>81</xdr:row>
      <xdr:rowOff>11793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53720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76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144236</xdr:rowOff>
    </xdr:from>
    <xdr:to>
      <xdr:col>20</xdr:col>
      <xdr:colOff>38100</xdr:colOff>
      <xdr:row>80</xdr:row>
      <xdr:rowOff>74386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59163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24493</xdr:rowOff>
    </xdr:from>
    <xdr:to>
      <xdr:col>15</xdr:col>
      <xdr:colOff>149225</xdr:colOff>
      <xdr:row>79</xdr:row>
      <xdr:rowOff>126093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110870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78921</xdr:rowOff>
    </xdr:from>
    <xdr:to>
      <xdr:col>11</xdr:col>
      <xdr:colOff>60325</xdr:colOff>
      <xdr:row>80</xdr:row>
      <xdr:rowOff>9071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165298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比率については、類似団体の平均と比較して下回る数値で推移している。その中で、少子高齢化の進行や医療の高度化等により、社会保障関係費については増加傾向で推移することが見込まれ、また、公共施設の老朽化等により維持補修費についても増加することが見込まれる。そのため、各種施策や事業等の展開により、扶助費や維持補修費の抑制に努めるとともに、独立採算性を基本原則とする特別会計への繰出金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108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79144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76</xdr:row>
      <xdr:rowOff>99568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791440"/>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149861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87224</xdr:rowOff>
    </xdr:from>
    <xdr:to>
      <xdr:col>29</xdr:col>
      <xdr:colOff>127000</xdr:colOff>
      <xdr:row>18</xdr:row>
      <xdr:rowOff>90957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20949"/>
          <a:ext cx="647700" cy="3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89955</xdr:rowOff>
    </xdr:from>
    <xdr:to>
      <xdr:col>26</xdr:col>
      <xdr:colOff>50800</xdr:colOff>
      <xdr:row>18</xdr:row>
      <xdr:rowOff>90957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23680"/>
          <a:ext cx="698500" cy="1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87052</xdr:rowOff>
    </xdr:from>
    <xdr:to>
      <xdr:col>22</xdr:col>
      <xdr:colOff>114300</xdr:colOff>
      <xdr:row>18</xdr:row>
      <xdr:rowOff>89955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20777"/>
          <a:ext cx="6985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87052</xdr:rowOff>
    </xdr:from>
    <xdr:to>
      <xdr:col>18</xdr:col>
      <xdr:colOff>177800</xdr:colOff>
      <xdr:row>18</xdr:row>
      <xdr:rowOff>89209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20777"/>
          <a:ext cx="698500" cy="2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36424</xdr:rowOff>
    </xdr:from>
    <xdr:to>
      <xdr:col>29</xdr:col>
      <xdr:colOff>177800</xdr:colOff>
      <xdr:row>18</xdr:row>
      <xdr:rowOff>138023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701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116451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40157</xdr:rowOff>
    </xdr:from>
    <xdr:to>
      <xdr:col>26</xdr:col>
      <xdr:colOff>101600</xdr:colOff>
      <xdr:row>18</xdr:row>
      <xdr:rowOff>141757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73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126534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60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39155</xdr:rowOff>
    </xdr:from>
    <xdr:to>
      <xdr:col>22</xdr:col>
      <xdr:colOff>165100</xdr:colOff>
      <xdr:row>18</xdr:row>
      <xdr:rowOff>140755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7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125532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36252</xdr:rowOff>
    </xdr:from>
    <xdr:to>
      <xdr:col>19</xdr:col>
      <xdr:colOff>38100</xdr:colOff>
      <xdr:row>18</xdr:row>
      <xdr:rowOff>137852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9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122629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5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38409</xdr:rowOff>
    </xdr:from>
    <xdr:to>
      <xdr:col>15</xdr:col>
      <xdr:colOff>101600</xdr:colOff>
      <xdr:row>18</xdr:row>
      <xdr:rowOff>140009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7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124786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5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158299</xdr:rowOff>
    </xdr:from>
    <xdr:to>
      <xdr:col>29</xdr:col>
      <xdr:colOff>127000</xdr:colOff>
      <xdr:row>37</xdr:row>
      <xdr:rowOff>23882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11549"/>
          <a:ext cx="6477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143076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96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23882</xdr:rowOff>
    </xdr:from>
    <xdr:to>
      <xdr:col>26</xdr:col>
      <xdr:colOff>50800</xdr:colOff>
      <xdr:row>37</xdr:row>
      <xdr:rowOff>39218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48582"/>
          <a:ext cx="698500" cy="15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39218</xdr:rowOff>
    </xdr:from>
    <xdr:to>
      <xdr:col>22</xdr:col>
      <xdr:colOff>114300</xdr:colOff>
      <xdr:row>37</xdr:row>
      <xdr:rowOff>54305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63918"/>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54305</xdr:rowOff>
    </xdr:from>
    <xdr:to>
      <xdr:col>18</xdr:col>
      <xdr:colOff>177800</xdr:colOff>
      <xdr:row>37</xdr:row>
      <xdr:rowOff>136372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79005"/>
          <a:ext cx="698500" cy="82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107499</xdr:rowOff>
    </xdr:from>
    <xdr:to>
      <xdr:col>29</xdr:col>
      <xdr:colOff>177800</xdr:colOff>
      <xdr:row>37</xdr:row>
      <xdr:rowOff>37649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6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295476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144532</xdr:rowOff>
    </xdr:from>
    <xdr:to>
      <xdr:col>26</xdr:col>
      <xdr:colOff>101600</xdr:colOff>
      <xdr:row>37</xdr:row>
      <xdr:rowOff>74682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97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59459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8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159868</xdr:rowOff>
    </xdr:from>
    <xdr:to>
      <xdr:col>22</xdr:col>
      <xdr:colOff>165100</xdr:colOff>
      <xdr:row>37</xdr:row>
      <xdr:rowOff>90018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74795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9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3505</xdr:rowOff>
    </xdr:from>
    <xdr:to>
      <xdr:col>19</xdr:col>
      <xdr:colOff>38100</xdr:colOff>
      <xdr:row>37</xdr:row>
      <xdr:rowOff>105105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2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89882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1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85572</xdr:rowOff>
    </xdr:from>
    <xdr:to>
      <xdr:col>15</xdr:col>
      <xdr:colOff>101600</xdr:colOff>
      <xdr:row>37</xdr:row>
      <xdr:rowOff>187172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1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171949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9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46,642
46,276
253.01
32,678,227
31,464,009
1,013,428
14,980,893
31,317,851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54166</xdr:rowOff>
    </xdr:from>
    <xdr:to>
      <xdr:col>24</xdr:col>
      <xdr:colOff>63500</xdr:colOff>
      <xdr:row>37</xdr:row>
      <xdr:rowOff>58288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7816"/>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58288</xdr:rowOff>
    </xdr:from>
    <xdr:to>
      <xdr:col>19</xdr:col>
      <xdr:colOff>177800</xdr:colOff>
      <xdr:row>37</xdr:row>
      <xdr:rowOff>58989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1938"/>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58623</xdr:rowOff>
    </xdr:from>
    <xdr:to>
      <xdr:col>15</xdr:col>
      <xdr:colOff>50800</xdr:colOff>
      <xdr:row>37</xdr:row>
      <xdr:rowOff>58989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0227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58623</xdr:rowOff>
    </xdr:from>
    <xdr:to>
      <xdr:col>10</xdr:col>
      <xdr:colOff>114300</xdr:colOff>
      <xdr:row>37</xdr:row>
      <xdr:rowOff>62422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2273"/>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3366</xdr:rowOff>
    </xdr:from>
    <xdr:to>
      <xdr:col>24</xdr:col>
      <xdr:colOff>114300</xdr:colOff>
      <xdr:row>37</xdr:row>
      <xdr:rowOff>104966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153243</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7488</xdr:rowOff>
    </xdr:from>
    <xdr:to>
      <xdr:col>20</xdr:col>
      <xdr:colOff>38100</xdr:colOff>
      <xdr:row>37</xdr:row>
      <xdr:rowOff>109088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100215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8189</xdr:rowOff>
    </xdr:from>
    <xdr:to>
      <xdr:col>15</xdr:col>
      <xdr:colOff>101600</xdr:colOff>
      <xdr:row>37</xdr:row>
      <xdr:rowOff>109789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100916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4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7823</xdr:rowOff>
    </xdr:from>
    <xdr:to>
      <xdr:col>10</xdr:col>
      <xdr:colOff>165100</xdr:colOff>
      <xdr:row>37</xdr:row>
      <xdr:rowOff>109423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100550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11622</xdr:rowOff>
    </xdr:from>
    <xdr:to>
      <xdr:col>6</xdr:col>
      <xdr:colOff>38100</xdr:colOff>
      <xdr:row>37</xdr:row>
      <xdr:rowOff>113222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129749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138599</xdr:rowOff>
    </xdr:from>
    <xdr:to>
      <xdr:col>24</xdr:col>
      <xdr:colOff>63500</xdr:colOff>
      <xdr:row>56</xdr:row>
      <xdr:rowOff>155163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39799"/>
          <a:ext cx="838200" cy="1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138599</xdr:rowOff>
    </xdr:from>
    <xdr:to>
      <xdr:col>19</xdr:col>
      <xdr:colOff>177800</xdr:colOff>
      <xdr:row>56</xdr:row>
      <xdr:rowOff>156969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39799"/>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156969</xdr:rowOff>
    </xdr:from>
    <xdr:to>
      <xdr:col>15</xdr:col>
      <xdr:colOff>50800</xdr:colOff>
      <xdr:row>57</xdr:row>
      <xdr:rowOff>4625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58169"/>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4625</xdr:rowOff>
    </xdr:from>
    <xdr:to>
      <xdr:col>10</xdr:col>
      <xdr:colOff>114300</xdr:colOff>
      <xdr:row>57</xdr:row>
      <xdr:rowOff>24851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77275"/>
          <a:ext cx="8890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38599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104363</xdr:rowOff>
    </xdr:from>
    <xdr:to>
      <xdr:col>24</xdr:col>
      <xdr:colOff>114300</xdr:colOff>
      <xdr:row>57</xdr:row>
      <xdr:rowOff>34513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82790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87799</xdr:rowOff>
    </xdr:from>
    <xdr:to>
      <xdr:col>20</xdr:col>
      <xdr:colOff>38100</xdr:colOff>
      <xdr:row>57</xdr:row>
      <xdr:rowOff>17949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9076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8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106169</xdr:rowOff>
    </xdr:from>
    <xdr:to>
      <xdr:col>15</xdr:col>
      <xdr:colOff>101600</xdr:colOff>
      <xdr:row>57</xdr:row>
      <xdr:rowOff>36319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27446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0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125275</xdr:rowOff>
    </xdr:from>
    <xdr:to>
      <xdr:col>10</xdr:col>
      <xdr:colOff>165100</xdr:colOff>
      <xdr:row>57</xdr:row>
      <xdr:rowOff>55425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46552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145501</xdr:rowOff>
    </xdr:from>
    <xdr:to>
      <xdr:col>6</xdr:col>
      <xdr:colOff>38100</xdr:colOff>
      <xdr:row>57</xdr:row>
      <xdr:rowOff>75651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66778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52535</xdr:rowOff>
    </xdr:from>
    <xdr:to>
      <xdr:col>24</xdr:col>
      <xdr:colOff>63500</xdr:colOff>
      <xdr:row>78</xdr:row>
      <xdr:rowOff>60833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25635"/>
          <a:ext cx="8382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52535</xdr:rowOff>
    </xdr:from>
    <xdr:to>
      <xdr:col>19</xdr:col>
      <xdr:colOff>177800</xdr:colOff>
      <xdr:row>78</xdr:row>
      <xdr:rowOff>59827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25635"/>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59827</xdr:rowOff>
    </xdr:from>
    <xdr:to>
      <xdr:col>15</xdr:col>
      <xdr:colOff>50800</xdr:colOff>
      <xdr:row>78</xdr:row>
      <xdr:rowOff>70434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3292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70434</xdr:rowOff>
    </xdr:from>
    <xdr:to>
      <xdr:col>10</xdr:col>
      <xdr:colOff>114300</xdr:colOff>
      <xdr:row>78</xdr:row>
      <xdr:rowOff>70960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4353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10033</xdr:rowOff>
    </xdr:from>
    <xdr:to>
      <xdr:col>24</xdr:col>
      <xdr:colOff>114300</xdr:colOff>
      <xdr:row>78</xdr:row>
      <xdr:rowOff>111633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96410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1735</xdr:rowOff>
    </xdr:from>
    <xdr:to>
      <xdr:col>20</xdr:col>
      <xdr:colOff>38100</xdr:colOff>
      <xdr:row>78</xdr:row>
      <xdr:rowOff>103335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94462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9027</xdr:rowOff>
    </xdr:from>
    <xdr:to>
      <xdr:col>15</xdr:col>
      <xdr:colOff>101600</xdr:colOff>
      <xdr:row>78</xdr:row>
      <xdr:rowOff>110627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101754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19634</xdr:rowOff>
    </xdr:from>
    <xdr:to>
      <xdr:col>10</xdr:col>
      <xdr:colOff>165100</xdr:colOff>
      <xdr:row>78</xdr:row>
      <xdr:rowOff>121234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112361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20160</xdr:rowOff>
    </xdr:from>
    <xdr:to>
      <xdr:col>6</xdr:col>
      <xdr:colOff>38100</xdr:colOff>
      <xdr:row>78</xdr:row>
      <xdr:rowOff>121760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112887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32891</xdr:rowOff>
    </xdr:from>
    <xdr:to>
      <xdr:col>24</xdr:col>
      <xdr:colOff>63500</xdr:colOff>
      <xdr:row>95</xdr:row>
      <xdr:rowOff>129902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20641"/>
          <a:ext cx="838200" cy="9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14126</xdr:rowOff>
    </xdr:from>
    <xdr:to>
      <xdr:col>19</xdr:col>
      <xdr:colOff>177800</xdr:colOff>
      <xdr:row>95</xdr:row>
      <xdr:rowOff>129902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01876"/>
          <a:ext cx="889000" cy="1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14126</xdr:rowOff>
    </xdr:from>
    <xdr:to>
      <xdr:col>15</xdr:col>
      <xdr:colOff>50800</xdr:colOff>
      <xdr:row>96</xdr:row>
      <xdr:rowOff>41473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01876"/>
          <a:ext cx="889000" cy="19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41473</xdr:rowOff>
    </xdr:from>
    <xdr:to>
      <xdr:col>10</xdr:col>
      <xdr:colOff>114300</xdr:colOff>
      <xdr:row>96</xdr:row>
      <xdr:rowOff>87285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00673"/>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34617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33129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153541</xdr:rowOff>
    </xdr:from>
    <xdr:to>
      <xdr:col>24</xdr:col>
      <xdr:colOff>114300</xdr:colOff>
      <xdr:row>95</xdr:row>
      <xdr:rowOff>83691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6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4968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2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79102</xdr:rowOff>
    </xdr:from>
    <xdr:to>
      <xdr:col>20</xdr:col>
      <xdr:colOff>38100</xdr:colOff>
      <xdr:row>96</xdr:row>
      <xdr:rowOff>9252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25779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134776</xdr:rowOff>
    </xdr:from>
    <xdr:to>
      <xdr:col>15</xdr:col>
      <xdr:colOff>101600</xdr:colOff>
      <xdr:row>95</xdr:row>
      <xdr:rowOff>64926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81453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2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162123</xdr:rowOff>
    </xdr:from>
    <xdr:to>
      <xdr:col>10</xdr:col>
      <xdr:colOff>165100</xdr:colOff>
      <xdr:row>96</xdr:row>
      <xdr:rowOff>92273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108800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22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36485</xdr:rowOff>
    </xdr:from>
    <xdr:to>
      <xdr:col>6</xdr:col>
      <xdr:colOff>38100</xdr:colOff>
      <xdr:row>96</xdr:row>
      <xdr:rowOff>138085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154612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2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112809</xdr:rowOff>
    </xdr:from>
    <xdr:to>
      <xdr:col>55</xdr:col>
      <xdr:colOff>0</xdr:colOff>
      <xdr:row>37</xdr:row>
      <xdr:rowOff>96731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285009"/>
          <a:ext cx="838200" cy="1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96731</xdr:rowOff>
    </xdr:from>
    <xdr:to>
      <xdr:col>50</xdr:col>
      <xdr:colOff>114300</xdr:colOff>
      <xdr:row>38</xdr:row>
      <xdr:rowOff>8803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40381"/>
          <a:ext cx="889000" cy="8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119663</xdr:rowOff>
    </xdr:from>
    <xdr:to>
      <xdr:col>45</xdr:col>
      <xdr:colOff>177800</xdr:colOff>
      <xdr:row>38</xdr:row>
      <xdr:rowOff>8803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120413"/>
          <a:ext cx="889000" cy="40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119663</xdr:rowOff>
    </xdr:from>
    <xdr:to>
      <xdr:col>41</xdr:col>
      <xdr:colOff>50800</xdr:colOff>
      <xdr:row>38</xdr:row>
      <xdr:rowOff>60410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120413"/>
          <a:ext cx="889000" cy="45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62009</xdr:rowOff>
    </xdr:from>
    <xdr:to>
      <xdr:col>55</xdr:col>
      <xdr:colOff>50800</xdr:colOff>
      <xdr:row>36</xdr:row>
      <xdr:rowOff>163609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3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84886</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8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45931</xdr:rowOff>
    </xdr:from>
    <xdr:to>
      <xdr:col>50</xdr:col>
      <xdr:colOff>165100</xdr:colOff>
      <xdr:row>37</xdr:row>
      <xdr:rowOff>147531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138658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129454</xdr:rowOff>
    </xdr:from>
    <xdr:to>
      <xdr:col>46</xdr:col>
      <xdr:colOff>38100</xdr:colOff>
      <xdr:row>38</xdr:row>
      <xdr:rowOff>59604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50730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68863</xdr:rowOff>
    </xdr:from>
    <xdr:to>
      <xdr:col>41</xdr:col>
      <xdr:colOff>101600</xdr:colOff>
      <xdr:row>35</xdr:row>
      <xdr:rowOff>170463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161590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6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9610</xdr:rowOff>
    </xdr:from>
    <xdr:to>
      <xdr:col>36</xdr:col>
      <xdr:colOff>165100</xdr:colOff>
      <xdr:row>38</xdr:row>
      <xdr:rowOff>111210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102337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106919</xdr:rowOff>
    </xdr:from>
    <xdr:to>
      <xdr:col>55</xdr:col>
      <xdr:colOff>0</xdr:colOff>
      <xdr:row>55</xdr:row>
      <xdr:rowOff>158314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536669"/>
          <a:ext cx="838200" cy="5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19651</xdr:rowOff>
    </xdr:from>
    <xdr:to>
      <xdr:col>50</xdr:col>
      <xdr:colOff>114300</xdr:colOff>
      <xdr:row>55</xdr:row>
      <xdr:rowOff>106919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449401"/>
          <a:ext cx="889000" cy="8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168870</xdr:rowOff>
    </xdr:from>
    <xdr:to>
      <xdr:col>45</xdr:col>
      <xdr:colOff>177800</xdr:colOff>
      <xdr:row>55</xdr:row>
      <xdr:rowOff>19651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255720"/>
          <a:ext cx="889000" cy="19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168870</xdr:rowOff>
    </xdr:from>
    <xdr:to>
      <xdr:col>41</xdr:col>
      <xdr:colOff>50800</xdr:colOff>
      <xdr:row>53</xdr:row>
      <xdr:rowOff>169829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255720"/>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107514</xdr:rowOff>
    </xdr:from>
    <xdr:to>
      <xdr:col>55</xdr:col>
      <xdr:colOff>50800</xdr:colOff>
      <xdr:row>56</xdr:row>
      <xdr:rowOff>37664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3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85941</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51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56119</xdr:rowOff>
    </xdr:from>
    <xdr:to>
      <xdr:col>50</xdr:col>
      <xdr:colOff>165100</xdr:colOff>
      <xdr:row>55</xdr:row>
      <xdr:rowOff>157719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2796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26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140301</xdr:rowOff>
    </xdr:from>
    <xdr:to>
      <xdr:col>46</xdr:col>
      <xdr:colOff>38100</xdr:colOff>
      <xdr:row>55</xdr:row>
      <xdr:rowOff>70451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3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86978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1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118070</xdr:rowOff>
    </xdr:from>
    <xdr:to>
      <xdr:col>41</xdr:col>
      <xdr:colOff>101600</xdr:colOff>
      <xdr:row>54</xdr:row>
      <xdr:rowOff>48220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2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64747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98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119029</xdr:rowOff>
    </xdr:from>
    <xdr:to>
      <xdr:col>36</xdr:col>
      <xdr:colOff>165100</xdr:colOff>
      <xdr:row>54</xdr:row>
      <xdr:rowOff>49179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2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65706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898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37922</xdr:rowOff>
    </xdr:from>
    <xdr:to>
      <xdr:col>55</xdr:col>
      <xdr:colOff>0</xdr:colOff>
      <xdr:row>79</xdr:row>
      <xdr:rowOff>43599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82472"/>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56604</xdr:rowOff>
    </xdr:from>
    <xdr:to>
      <xdr:col>50</xdr:col>
      <xdr:colOff>114300</xdr:colOff>
      <xdr:row>79</xdr:row>
      <xdr:rowOff>37922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29704"/>
          <a:ext cx="889000" cy="1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56604</xdr:rowOff>
    </xdr:from>
    <xdr:to>
      <xdr:col>45</xdr:col>
      <xdr:colOff>177800</xdr:colOff>
      <xdr:row>78</xdr:row>
      <xdr:rowOff>126492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29704"/>
          <a:ext cx="889000" cy="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142963</xdr:rowOff>
    </xdr:from>
    <xdr:to>
      <xdr:col>41</xdr:col>
      <xdr:colOff>50800</xdr:colOff>
      <xdr:row>78</xdr:row>
      <xdr:rowOff>126492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44613"/>
          <a:ext cx="889000" cy="1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164249</xdr:rowOff>
    </xdr:from>
    <xdr:to>
      <xdr:col>55</xdr:col>
      <xdr:colOff>50800</xdr:colOff>
      <xdr:row>79</xdr:row>
      <xdr:rowOff>94399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79176</xdr:rowOff>
    </xdr:from>
    <xdr:ext cx="313932"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52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158572</xdr:rowOff>
    </xdr:from>
    <xdr:to>
      <xdr:col>50</xdr:col>
      <xdr:colOff>165100</xdr:colOff>
      <xdr:row>79</xdr:row>
      <xdr:rowOff>88722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79849</xdr:rowOff>
    </xdr:from>
    <xdr:ext cx="378565"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50017" y="13624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5804</xdr:rowOff>
    </xdr:from>
    <xdr:to>
      <xdr:col>46</xdr:col>
      <xdr:colOff>38100</xdr:colOff>
      <xdr:row>78</xdr:row>
      <xdr:rowOff>107404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98531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75692</xdr:rowOff>
    </xdr:from>
    <xdr:to>
      <xdr:col>41</xdr:col>
      <xdr:colOff>101600</xdr:colOff>
      <xdr:row>79</xdr:row>
      <xdr:rowOff>5842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168419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4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92163</xdr:rowOff>
    </xdr:from>
    <xdr:to>
      <xdr:col>36</xdr:col>
      <xdr:colOff>165100</xdr:colOff>
      <xdr:row>78</xdr:row>
      <xdr:rowOff>22313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8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73378</xdr:rowOff>
    </xdr:from>
    <xdr:to>
      <xdr:col>55</xdr:col>
      <xdr:colOff>0</xdr:colOff>
      <xdr:row>95</xdr:row>
      <xdr:rowOff>165550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361128"/>
          <a:ext cx="8382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71340</xdr:rowOff>
    </xdr:from>
    <xdr:to>
      <xdr:col>50</xdr:col>
      <xdr:colOff>114300</xdr:colOff>
      <xdr:row>95</xdr:row>
      <xdr:rowOff>73378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359090"/>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149777</xdr:rowOff>
    </xdr:from>
    <xdr:to>
      <xdr:col>45</xdr:col>
      <xdr:colOff>177800</xdr:colOff>
      <xdr:row>95</xdr:row>
      <xdr:rowOff>71340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094627"/>
          <a:ext cx="889000" cy="26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149777</xdr:rowOff>
    </xdr:from>
    <xdr:to>
      <xdr:col>41</xdr:col>
      <xdr:colOff>50800</xdr:colOff>
      <xdr:row>93</xdr:row>
      <xdr:rowOff>162852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094627"/>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114750</xdr:rowOff>
    </xdr:from>
    <xdr:to>
      <xdr:col>55</xdr:col>
      <xdr:colOff>50800</xdr:colOff>
      <xdr:row>96</xdr:row>
      <xdr:rowOff>44900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4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137627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22578</xdr:rowOff>
    </xdr:from>
    <xdr:to>
      <xdr:col>50</xdr:col>
      <xdr:colOff>165100</xdr:colOff>
      <xdr:row>95</xdr:row>
      <xdr:rowOff>124178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3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140705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08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20540</xdr:rowOff>
    </xdr:from>
    <xdr:to>
      <xdr:col>46</xdr:col>
      <xdr:colOff>38100</xdr:colOff>
      <xdr:row>95</xdr:row>
      <xdr:rowOff>122140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3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138667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98977</xdr:rowOff>
    </xdr:from>
    <xdr:to>
      <xdr:col>41</xdr:col>
      <xdr:colOff>101600</xdr:colOff>
      <xdr:row>94</xdr:row>
      <xdr:rowOff>29127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0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45654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58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112052</xdr:rowOff>
    </xdr:from>
    <xdr:to>
      <xdr:col>36</xdr:col>
      <xdr:colOff>165100</xdr:colOff>
      <xdr:row>94</xdr:row>
      <xdr:rowOff>42202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0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58729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58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25553</xdr:rowOff>
    </xdr:from>
    <xdr:to>
      <xdr:col>85</xdr:col>
      <xdr:colOff>127000</xdr:colOff>
      <xdr:row>38</xdr:row>
      <xdr:rowOff>57594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540653"/>
          <a:ext cx="8382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158712</xdr:rowOff>
    </xdr:from>
    <xdr:to>
      <xdr:col>81</xdr:col>
      <xdr:colOff>50800</xdr:colOff>
      <xdr:row>38</xdr:row>
      <xdr:rowOff>57594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02362"/>
          <a:ext cx="8890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78626</xdr:rowOff>
    </xdr:from>
    <xdr:to>
      <xdr:col>76</xdr:col>
      <xdr:colOff>114300</xdr:colOff>
      <xdr:row>37</xdr:row>
      <xdr:rowOff>158712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5736476"/>
          <a:ext cx="889000" cy="7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78626</xdr:rowOff>
    </xdr:from>
    <xdr:to>
      <xdr:col>71</xdr:col>
      <xdr:colOff>177800</xdr:colOff>
      <xdr:row>37</xdr:row>
      <xdr:rowOff>41402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5736476"/>
          <a:ext cx="889000" cy="64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72318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2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4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146202</xdr:rowOff>
    </xdr:from>
    <xdr:to>
      <xdr:col>85</xdr:col>
      <xdr:colOff>177800</xdr:colOff>
      <xdr:row>38</xdr:row>
      <xdr:rowOff>76352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169079</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6794</xdr:rowOff>
    </xdr:from>
    <xdr:to>
      <xdr:col>81</xdr:col>
      <xdr:colOff>101600</xdr:colOff>
      <xdr:row>38</xdr:row>
      <xdr:rowOff>108394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99521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107912</xdr:rowOff>
    </xdr:from>
    <xdr:to>
      <xdr:col>76</xdr:col>
      <xdr:colOff>165100</xdr:colOff>
      <xdr:row>38</xdr:row>
      <xdr:rowOff>38062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29189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54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27826</xdr:rowOff>
    </xdr:from>
    <xdr:to>
      <xdr:col>72</xdr:col>
      <xdr:colOff>38100</xdr:colOff>
      <xdr:row>33</xdr:row>
      <xdr:rowOff>129426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6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145953</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46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162052</xdr:rowOff>
    </xdr:from>
    <xdr:to>
      <xdr:col>67</xdr:col>
      <xdr:colOff>101600</xdr:colOff>
      <xdr:row>37</xdr:row>
      <xdr:rowOff>92202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108729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0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16599</xdr:rowOff>
    </xdr:from>
    <xdr:to>
      <xdr:col>85</xdr:col>
      <xdr:colOff>127000</xdr:colOff>
      <xdr:row>76</xdr:row>
      <xdr:rowOff>66193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46799"/>
          <a:ext cx="838200" cy="4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66193</xdr:rowOff>
    </xdr:from>
    <xdr:to>
      <xdr:col>81</xdr:col>
      <xdr:colOff>50800</xdr:colOff>
      <xdr:row>76</xdr:row>
      <xdr:rowOff>92621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096393"/>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92621</xdr:rowOff>
    </xdr:from>
    <xdr:to>
      <xdr:col>76</xdr:col>
      <xdr:colOff>114300</xdr:colOff>
      <xdr:row>76</xdr:row>
      <xdr:rowOff>126758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22821"/>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126758</xdr:rowOff>
    </xdr:from>
    <xdr:to>
      <xdr:col>71</xdr:col>
      <xdr:colOff>177800</xdr:colOff>
      <xdr:row>76</xdr:row>
      <xdr:rowOff>150724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56958"/>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137249</xdr:rowOff>
    </xdr:from>
    <xdr:to>
      <xdr:col>85</xdr:col>
      <xdr:colOff>177800</xdr:colOff>
      <xdr:row>76</xdr:row>
      <xdr:rowOff>67399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160126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15393</xdr:rowOff>
    </xdr:from>
    <xdr:to>
      <xdr:col>81</xdr:col>
      <xdr:colOff>101600</xdr:colOff>
      <xdr:row>76</xdr:row>
      <xdr:rowOff>116993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133519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2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41821</xdr:rowOff>
    </xdr:from>
    <xdr:to>
      <xdr:col>76</xdr:col>
      <xdr:colOff>165100</xdr:colOff>
      <xdr:row>76</xdr:row>
      <xdr:rowOff>143421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159948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75958</xdr:rowOff>
    </xdr:from>
    <xdr:to>
      <xdr:col>72</xdr:col>
      <xdr:colOff>38100</xdr:colOff>
      <xdr:row>77</xdr:row>
      <xdr:rowOff>6108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22636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99924</xdr:rowOff>
    </xdr:from>
    <xdr:to>
      <xdr:col>67</xdr:col>
      <xdr:colOff>101600</xdr:colOff>
      <xdr:row>77</xdr:row>
      <xdr:rowOff>30074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46600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100602</xdr:rowOff>
    </xdr:from>
    <xdr:to>
      <xdr:col>85</xdr:col>
      <xdr:colOff>127000</xdr:colOff>
      <xdr:row>98</xdr:row>
      <xdr:rowOff>102392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02702"/>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24767</xdr:rowOff>
    </xdr:from>
    <xdr:to>
      <xdr:col>81</xdr:col>
      <xdr:colOff>50800</xdr:colOff>
      <xdr:row>98</xdr:row>
      <xdr:rowOff>102392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26867"/>
          <a:ext cx="889000" cy="7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24767</xdr:rowOff>
    </xdr:from>
    <xdr:to>
      <xdr:col>76</xdr:col>
      <xdr:colOff>114300</xdr:colOff>
      <xdr:row>98</xdr:row>
      <xdr:rowOff>64585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26867"/>
          <a:ext cx="889000" cy="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64585</xdr:rowOff>
    </xdr:from>
    <xdr:to>
      <xdr:col>71</xdr:col>
      <xdr:colOff>177800</xdr:colOff>
      <xdr:row>98</xdr:row>
      <xdr:rowOff>112672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66685"/>
          <a:ext cx="889000" cy="4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49802</xdr:rowOff>
    </xdr:from>
    <xdr:to>
      <xdr:col>85</xdr:col>
      <xdr:colOff>177800</xdr:colOff>
      <xdr:row>98</xdr:row>
      <xdr:rowOff>151402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9179</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3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51592</xdr:rowOff>
    </xdr:from>
    <xdr:to>
      <xdr:col>81</xdr:col>
      <xdr:colOff>101600</xdr:colOff>
      <xdr:row>98</xdr:row>
      <xdr:rowOff>153192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144319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4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145417</xdr:rowOff>
    </xdr:from>
    <xdr:to>
      <xdr:col>76</xdr:col>
      <xdr:colOff>165100</xdr:colOff>
      <xdr:row>98</xdr:row>
      <xdr:rowOff>75567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92094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13785</xdr:rowOff>
    </xdr:from>
    <xdr:to>
      <xdr:col>72</xdr:col>
      <xdr:colOff>38100</xdr:colOff>
      <xdr:row>98</xdr:row>
      <xdr:rowOff>115385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1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9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61872</xdr:rowOff>
    </xdr:from>
    <xdr:to>
      <xdr:col>67</xdr:col>
      <xdr:colOff>101600</xdr:colOff>
      <xdr:row>98</xdr:row>
      <xdr:rowOff>163472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6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8549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18370</xdr:rowOff>
    </xdr:from>
    <xdr:to>
      <xdr:col>116</xdr:col>
      <xdr:colOff>63500</xdr:colOff>
      <xdr:row>75</xdr:row>
      <xdr:rowOff>59442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877120"/>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12732</xdr:rowOff>
    </xdr:from>
    <xdr:to>
      <xdr:col>111</xdr:col>
      <xdr:colOff>177800</xdr:colOff>
      <xdr:row>75</xdr:row>
      <xdr:rowOff>18370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87148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164312</xdr:rowOff>
    </xdr:from>
    <xdr:to>
      <xdr:col>107</xdr:col>
      <xdr:colOff>50800</xdr:colOff>
      <xdr:row>75</xdr:row>
      <xdr:rowOff>12732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851612"/>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164312</xdr:rowOff>
    </xdr:from>
    <xdr:to>
      <xdr:col>102</xdr:col>
      <xdr:colOff>114300</xdr:colOff>
      <xdr:row>74</xdr:row>
      <xdr:rowOff>169818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851612"/>
          <a:ext cx="8890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8642</xdr:rowOff>
    </xdr:from>
    <xdr:to>
      <xdr:col>116</xdr:col>
      <xdr:colOff>114300</xdr:colOff>
      <xdr:row>75</xdr:row>
      <xdr:rowOff>110242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8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31519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139020</xdr:rowOff>
    </xdr:from>
    <xdr:to>
      <xdr:col>112</xdr:col>
      <xdr:colOff>38100</xdr:colOff>
      <xdr:row>75</xdr:row>
      <xdr:rowOff>69170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8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85697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133382</xdr:rowOff>
    </xdr:from>
    <xdr:to>
      <xdr:col>107</xdr:col>
      <xdr:colOff>101600</xdr:colOff>
      <xdr:row>75</xdr:row>
      <xdr:rowOff>63532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8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80059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113512</xdr:rowOff>
    </xdr:from>
    <xdr:to>
      <xdr:col>102</xdr:col>
      <xdr:colOff>165100</xdr:colOff>
      <xdr:row>75</xdr:row>
      <xdr:rowOff>43662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60189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119018</xdr:rowOff>
    </xdr:from>
    <xdr:to>
      <xdr:col>98</xdr:col>
      <xdr:colOff>38100</xdr:colOff>
      <xdr:row>75</xdr:row>
      <xdr:rowOff>49168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65695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5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年度の歳出決算額を性質別にみると、</a:t>
          </a:r>
          <a:r>
            <a:rPr kumimoji="1" lang="ja-JP" altLang="en-US" sz="1100">
              <a:solidFill>
                <a:schemeClr val="dk1"/>
              </a:solidFill>
              <a:effectLst/>
              <a:latin typeface="+mn-lt"/>
              <a:ea typeface="+mn-ea"/>
              <a:cs typeface="+mn-cs"/>
            </a:rPr>
            <a:t>補助費等、災害復旧事業費、公債費、繰出金、扶助費、普通建設事業費（更新整備）、積立金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つの項目が、類似団体の平均と比較して、住民一人当たりのコストが高い状況となっている。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特に、</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については、類似団体との開きが最も大きく</a:t>
          </a:r>
          <a:r>
            <a:rPr kumimoji="1" lang="en-US" altLang="ja-JP" sz="1100">
              <a:solidFill>
                <a:schemeClr val="dk1"/>
              </a:solidFill>
              <a:effectLst/>
              <a:latin typeface="+mn-lt"/>
              <a:ea typeface="+mn-ea"/>
              <a:cs typeface="+mn-cs"/>
            </a:rPr>
            <a:t>27,618</a:t>
          </a:r>
          <a:r>
            <a:rPr kumimoji="1" lang="ja-JP" altLang="ja-JP" sz="1100">
              <a:solidFill>
                <a:schemeClr val="dk1"/>
              </a:solidFill>
              <a:effectLst/>
              <a:latin typeface="+mn-lt"/>
              <a:ea typeface="+mn-ea"/>
              <a:cs typeface="+mn-cs"/>
            </a:rPr>
            <a:t>円上回っている状況となっている。これは、</a:t>
          </a:r>
          <a:r>
            <a:rPr kumimoji="1" lang="ja-JP" altLang="en-US" sz="1100">
              <a:solidFill>
                <a:schemeClr val="dk1"/>
              </a:solidFill>
              <a:effectLst/>
              <a:latin typeface="+mn-lt"/>
              <a:ea typeface="+mn-ea"/>
              <a:cs typeface="+mn-cs"/>
            </a:rPr>
            <a:t>衛生処理組合負担金やかごしま国体準備・運営事業費などが</a:t>
          </a:r>
          <a:r>
            <a:rPr kumimoji="1" lang="ja-JP" altLang="ja-JP" sz="1100">
              <a:solidFill>
                <a:schemeClr val="dk1"/>
              </a:solidFill>
              <a:effectLst/>
              <a:latin typeface="+mn-lt"/>
              <a:ea typeface="+mn-ea"/>
              <a:cs typeface="+mn-cs"/>
            </a:rPr>
            <a:t>増加したことなどが要因として挙げられる。</a:t>
          </a:r>
          <a:endParaRPr lang="ja-JP" altLang="ja-JP" sz="1400">
            <a:effectLst/>
          </a:endParaRPr>
        </a:p>
        <a:p>
          <a:r>
            <a:rPr kumimoji="1" lang="ja-JP" altLang="ja-JP" sz="1100">
              <a:solidFill>
                <a:schemeClr val="dk1"/>
              </a:solidFill>
              <a:effectLst/>
              <a:latin typeface="+mn-lt"/>
              <a:ea typeface="+mn-ea"/>
              <a:cs typeface="+mn-cs"/>
            </a:rPr>
            <a:t>その中で、今後においても、引き続き、行財政改革を推進し健全かつ持続可能な財政運営を考慮した上で、限られた財源内で最大限の効果が得られるよう、緊急性や重要性等のある施策・事業等の取捨選択の徹底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46,642
46,276
253.01
32,678,227
31,464,009
1,013,428
14,980,893
31,317,851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37940</xdr:rowOff>
    </xdr:from>
    <xdr:to>
      <xdr:col>24</xdr:col>
      <xdr:colOff>63500</xdr:colOff>
      <xdr:row>38</xdr:row>
      <xdr:rowOff>39769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5304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31344</xdr:rowOff>
    </xdr:from>
    <xdr:to>
      <xdr:col>19</xdr:col>
      <xdr:colOff>177800</xdr:colOff>
      <xdr:row>38</xdr:row>
      <xdr:rowOff>37940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46444"/>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17889</xdr:rowOff>
    </xdr:from>
    <xdr:to>
      <xdr:col>15</xdr:col>
      <xdr:colOff>50800</xdr:colOff>
      <xdr:row>38</xdr:row>
      <xdr:rowOff>31344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32989"/>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15015</xdr:rowOff>
    </xdr:from>
    <xdr:to>
      <xdr:col>10</xdr:col>
      <xdr:colOff>114300</xdr:colOff>
      <xdr:row>38</xdr:row>
      <xdr:rowOff>17889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30115"/>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160419</xdr:rowOff>
    </xdr:from>
    <xdr:to>
      <xdr:col>24</xdr:col>
      <xdr:colOff>114300</xdr:colOff>
      <xdr:row>38</xdr:row>
      <xdr:rowOff>90569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75346</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158590</xdr:rowOff>
    </xdr:from>
    <xdr:to>
      <xdr:col>20</xdr:col>
      <xdr:colOff>38100</xdr:colOff>
      <xdr:row>38</xdr:row>
      <xdr:rowOff>88740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79867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151993</xdr:rowOff>
    </xdr:from>
    <xdr:to>
      <xdr:col>15</xdr:col>
      <xdr:colOff>101600</xdr:colOff>
      <xdr:row>38</xdr:row>
      <xdr:rowOff>82144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73271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138539</xdr:rowOff>
    </xdr:from>
    <xdr:to>
      <xdr:col>10</xdr:col>
      <xdr:colOff>165100</xdr:colOff>
      <xdr:row>38</xdr:row>
      <xdr:rowOff>68689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59816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7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135665</xdr:rowOff>
    </xdr:from>
    <xdr:to>
      <xdr:col>6</xdr:col>
      <xdr:colOff>38100</xdr:colOff>
      <xdr:row>38</xdr:row>
      <xdr:rowOff>65815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56942</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7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85316</xdr:rowOff>
    </xdr:from>
    <xdr:to>
      <xdr:col>24</xdr:col>
      <xdr:colOff>63500</xdr:colOff>
      <xdr:row>58</xdr:row>
      <xdr:rowOff>92355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29416"/>
          <a:ext cx="8382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54790</xdr:rowOff>
    </xdr:from>
    <xdr:to>
      <xdr:col>19</xdr:col>
      <xdr:colOff>177800</xdr:colOff>
      <xdr:row>58</xdr:row>
      <xdr:rowOff>85316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98890"/>
          <a:ext cx="889000" cy="3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56421</xdr:rowOff>
    </xdr:from>
    <xdr:to>
      <xdr:col>15</xdr:col>
      <xdr:colOff>50800</xdr:colOff>
      <xdr:row>58</xdr:row>
      <xdr:rowOff>54790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29071"/>
          <a:ext cx="889000" cy="16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56421</xdr:rowOff>
    </xdr:from>
    <xdr:to>
      <xdr:col>10</xdr:col>
      <xdr:colOff>114300</xdr:colOff>
      <xdr:row>58</xdr:row>
      <xdr:rowOff>33448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29071"/>
          <a:ext cx="889000" cy="1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41555</xdr:rowOff>
    </xdr:from>
    <xdr:to>
      <xdr:col>24</xdr:col>
      <xdr:colOff>114300</xdr:colOff>
      <xdr:row>58</xdr:row>
      <xdr:rowOff>143155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34516</xdr:rowOff>
    </xdr:from>
    <xdr:to>
      <xdr:col>20</xdr:col>
      <xdr:colOff>38100</xdr:colOff>
      <xdr:row>58</xdr:row>
      <xdr:rowOff>136116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127243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3990</xdr:rowOff>
    </xdr:from>
    <xdr:to>
      <xdr:col>15</xdr:col>
      <xdr:colOff>101600</xdr:colOff>
      <xdr:row>58</xdr:row>
      <xdr:rowOff>105590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96717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4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5621</xdr:rowOff>
    </xdr:from>
    <xdr:to>
      <xdr:col>10</xdr:col>
      <xdr:colOff>165100</xdr:colOff>
      <xdr:row>57</xdr:row>
      <xdr:rowOff>107221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98348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154098</xdr:rowOff>
    </xdr:from>
    <xdr:to>
      <xdr:col>6</xdr:col>
      <xdr:colOff>38100</xdr:colOff>
      <xdr:row>58</xdr:row>
      <xdr:rowOff>84248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100775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51857</xdr:rowOff>
    </xdr:from>
    <xdr:to>
      <xdr:col>24</xdr:col>
      <xdr:colOff>63500</xdr:colOff>
      <xdr:row>76</xdr:row>
      <xdr:rowOff>95763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82057"/>
          <a:ext cx="838200" cy="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40134</xdr:rowOff>
    </xdr:from>
    <xdr:to>
      <xdr:col>19</xdr:col>
      <xdr:colOff>177800</xdr:colOff>
      <xdr:row>76</xdr:row>
      <xdr:rowOff>95763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70334"/>
          <a:ext cx="889000" cy="5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40134</xdr:rowOff>
    </xdr:from>
    <xdr:to>
      <xdr:col>15</xdr:col>
      <xdr:colOff>50800</xdr:colOff>
      <xdr:row>76</xdr:row>
      <xdr:rowOff>157992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70334"/>
          <a:ext cx="889000" cy="1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157992</xdr:rowOff>
    </xdr:from>
    <xdr:to>
      <xdr:col>10</xdr:col>
      <xdr:colOff>114300</xdr:colOff>
      <xdr:row>77</xdr:row>
      <xdr:rowOff>32841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88192"/>
          <a:ext cx="889000" cy="4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36002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1057</xdr:rowOff>
    </xdr:from>
    <xdr:to>
      <xdr:col>24</xdr:col>
      <xdr:colOff>114300</xdr:colOff>
      <xdr:row>76</xdr:row>
      <xdr:rowOff>102657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23934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8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44963</xdr:rowOff>
    </xdr:from>
    <xdr:to>
      <xdr:col>20</xdr:col>
      <xdr:colOff>38100</xdr:colOff>
      <xdr:row>76</xdr:row>
      <xdr:rowOff>146563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7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163090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5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160784</xdr:rowOff>
    </xdr:from>
    <xdr:to>
      <xdr:col>15</xdr:col>
      <xdr:colOff>101600</xdr:colOff>
      <xdr:row>76</xdr:row>
      <xdr:rowOff>90934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107460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9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107192</xdr:rowOff>
    </xdr:from>
    <xdr:to>
      <xdr:col>10</xdr:col>
      <xdr:colOff>165100</xdr:colOff>
      <xdr:row>77</xdr:row>
      <xdr:rowOff>37342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53869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1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153491</xdr:rowOff>
    </xdr:from>
    <xdr:to>
      <xdr:col>6</xdr:col>
      <xdr:colOff>38100</xdr:colOff>
      <xdr:row>77</xdr:row>
      <xdr:rowOff>83641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74768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7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166751</xdr:rowOff>
    </xdr:from>
    <xdr:to>
      <xdr:col>24</xdr:col>
      <xdr:colOff>63500</xdr:colOff>
      <xdr:row>96</xdr:row>
      <xdr:rowOff>120498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83051"/>
          <a:ext cx="838200" cy="29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120498</xdr:rowOff>
    </xdr:from>
    <xdr:to>
      <xdr:col>19</xdr:col>
      <xdr:colOff>177800</xdr:colOff>
      <xdr:row>97</xdr:row>
      <xdr:rowOff>37889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79698"/>
          <a:ext cx="889000" cy="8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37889</xdr:rowOff>
    </xdr:from>
    <xdr:to>
      <xdr:col>15</xdr:col>
      <xdr:colOff>50800</xdr:colOff>
      <xdr:row>97</xdr:row>
      <xdr:rowOff>64757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68539"/>
          <a:ext cx="8890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64757</xdr:rowOff>
    </xdr:from>
    <xdr:to>
      <xdr:col>10</xdr:col>
      <xdr:colOff>114300</xdr:colOff>
      <xdr:row>97</xdr:row>
      <xdr:rowOff>109541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95407"/>
          <a:ext cx="889000" cy="4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115951</xdr:rowOff>
    </xdr:from>
    <xdr:to>
      <xdr:col>24</xdr:col>
      <xdr:colOff>114300</xdr:colOff>
      <xdr:row>95</xdr:row>
      <xdr:rowOff>46101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138828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69698</xdr:rowOff>
    </xdr:from>
    <xdr:to>
      <xdr:col>20</xdr:col>
      <xdr:colOff>38100</xdr:colOff>
      <xdr:row>96</xdr:row>
      <xdr:rowOff>171298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162425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158539</xdr:rowOff>
    </xdr:from>
    <xdr:to>
      <xdr:col>15</xdr:col>
      <xdr:colOff>101600</xdr:colOff>
      <xdr:row>97</xdr:row>
      <xdr:rowOff>88689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79816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13957</xdr:rowOff>
    </xdr:from>
    <xdr:to>
      <xdr:col>10</xdr:col>
      <xdr:colOff>165100</xdr:colOff>
      <xdr:row>97</xdr:row>
      <xdr:rowOff>115557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106684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3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58741</xdr:rowOff>
    </xdr:from>
    <xdr:to>
      <xdr:col>6</xdr:col>
      <xdr:colOff>38100</xdr:colOff>
      <xdr:row>97</xdr:row>
      <xdr:rowOff>160341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151468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8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76606</xdr:rowOff>
    </xdr:from>
    <xdr:to>
      <xdr:col>55</xdr:col>
      <xdr:colOff>0</xdr:colOff>
      <xdr:row>38</xdr:row>
      <xdr:rowOff>77292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9170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77292</xdr:rowOff>
    </xdr:from>
    <xdr:to>
      <xdr:col>50</xdr:col>
      <xdr:colOff>114300</xdr:colOff>
      <xdr:row>38</xdr:row>
      <xdr:rowOff>77750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923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77292</xdr:rowOff>
    </xdr:from>
    <xdr:to>
      <xdr:col>45</xdr:col>
      <xdr:colOff>177800</xdr:colOff>
      <xdr:row>38</xdr:row>
      <xdr:rowOff>77750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923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77292</xdr:rowOff>
    </xdr:from>
    <xdr:to>
      <xdr:col>41</xdr:col>
      <xdr:colOff>50800</xdr:colOff>
      <xdr:row>38</xdr:row>
      <xdr:rowOff>77750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923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25806</xdr:rowOff>
    </xdr:from>
    <xdr:to>
      <xdr:col>55</xdr:col>
      <xdr:colOff>50800</xdr:colOff>
      <xdr:row>38</xdr:row>
      <xdr:rowOff>127406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112184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5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26492</xdr:rowOff>
    </xdr:from>
    <xdr:to>
      <xdr:col>50</xdr:col>
      <xdr:colOff>165100</xdr:colOff>
      <xdr:row>38</xdr:row>
      <xdr:rowOff>128092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119219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3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26950</xdr:rowOff>
    </xdr:from>
    <xdr:to>
      <xdr:col>46</xdr:col>
      <xdr:colOff>38100</xdr:colOff>
      <xdr:row>38</xdr:row>
      <xdr:rowOff>128550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119677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26492</xdr:rowOff>
    </xdr:from>
    <xdr:to>
      <xdr:col>41</xdr:col>
      <xdr:colOff>101600</xdr:colOff>
      <xdr:row>38</xdr:row>
      <xdr:rowOff>128092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119219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3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26950</xdr:rowOff>
    </xdr:from>
    <xdr:to>
      <xdr:col>36</xdr:col>
      <xdr:colOff>165100</xdr:colOff>
      <xdr:row>38</xdr:row>
      <xdr:rowOff>128550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119677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99447</xdr:rowOff>
    </xdr:from>
    <xdr:to>
      <xdr:col>55</xdr:col>
      <xdr:colOff>0</xdr:colOff>
      <xdr:row>55</xdr:row>
      <xdr:rowOff>108877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29197"/>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108877</xdr:rowOff>
    </xdr:from>
    <xdr:to>
      <xdr:col>50</xdr:col>
      <xdr:colOff>114300</xdr:colOff>
      <xdr:row>55</xdr:row>
      <xdr:rowOff>141719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38627"/>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109201</xdr:rowOff>
    </xdr:from>
    <xdr:to>
      <xdr:col>45</xdr:col>
      <xdr:colOff>177800</xdr:colOff>
      <xdr:row>55</xdr:row>
      <xdr:rowOff>141719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38951"/>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109201</xdr:rowOff>
    </xdr:from>
    <xdr:to>
      <xdr:col>41</xdr:col>
      <xdr:colOff>50800</xdr:colOff>
      <xdr:row>55</xdr:row>
      <xdr:rowOff>158445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38951"/>
          <a:ext cx="8890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48647</xdr:rowOff>
    </xdr:from>
    <xdr:to>
      <xdr:col>55</xdr:col>
      <xdr:colOff>50800</xdr:colOff>
      <xdr:row>55</xdr:row>
      <xdr:rowOff>150247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71524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58077</xdr:rowOff>
    </xdr:from>
    <xdr:to>
      <xdr:col>50</xdr:col>
      <xdr:colOff>165100</xdr:colOff>
      <xdr:row>55</xdr:row>
      <xdr:rowOff>159677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4754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90919</xdr:rowOff>
    </xdr:from>
    <xdr:to>
      <xdr:col>46</xdr:col>
      <xdr:colOff>38100</xdr:colOff>
      <xdr:row>56</xdr:row>
      <xdr:rowOff>21069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37596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9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58401</xdr:rowOff>
    </xdr:from>
    <xdr:to>
      <xdr:col>41</xdr:col>
      <xdr:colOff>101600</xdr:colOff>
      <xdr:row>55</xdr:row>
      <xdr:rowOff>160001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5078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6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107645</xdr:rowOff>
    </xdr:from>
    <xdr:to>
      <xdr:col>36</xdr:col>
      <xdr:colOff>165100</xdr:colOff>
      <xdr:row>56</xdr:row>
      <xdr:rowOff>37795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54322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166523</xdr:rowOff>
    </xdr:from>
    <xdr:to>
      <xdr:col>55</xdr:col>
      <xdr:colOff>0</xdr:colOff>
      <xdr:row>76</xdr:row>
      <xdr:rowOff>19901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025273"/>
          <a:ext cx="8382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166523</xdr:rowOff>
    </xdr:from>
    <xdr:to>
      <xdr:col>50</xdr:col>
      <xdr:colOff>114300</xdr:colOff>
      <xdr:row>76</xdr:row>
      <xdr:rowOff>13945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025273"/>
          <a:ext cx="889000" cy="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15926</xdr:rowOff>
    </xdr:from>
    <xdr:to>
      <xdr:col>45</xdr:col>
      <xdr:colOff>177800</xdr:colOff>
      <xdr:row>76</xdr:row>
      <xdr:rowOff>13945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874676"/>
          <a:ext cx="889000" cy="1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15926</xdr:rowOff>
    </xdr:from>
    <xdr:to>
      <xdr:col>41</xdr:col>
      <xdr:colOff>50800</xdr:colOff>
      <xdr:row>78</xdr:row>
      <xdr:rowOff>146545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874676"/>
          <a:ext cx="889000" cy="6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56430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140551</xdr:rowOff>
    </xdr:from>
    <xdr:to>
      <xdr:col>55</xdr:col>
      <xdr:colOff>50800</xdr:colOff>
      <xdr:row>76</xdr:row>
      <xdr:rowOff>70701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163428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115722</xdr:rowOff>
    </xdr:from>
    <xdr:to>
      <xdr:col>50</xdr:col>
      <xdr:colOff>165100</xdr:colOff>
      <xdr:row>76</xdr:row>
      <xdr:rowOff>45873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744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62399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7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134595</xdr:rowOff>
    </xdr:from>
    <xdr:to>
      <xdr:col>46</xdr:col>
      <xdr:colOff>38100</xdr:colOff>
      <xdr:row>76</xdr:row>
      <xdr:rowOff>64745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9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81272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7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136576</xdr:rowOff>
    </xdr:from>
    <xdr:to>
      <xdr:col>41</xdr:col>
      <xdr:colOff>101600</xdr:colOff>
      <xdr:row>75</xdr:row>
      <xdr:rowOff>66726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83253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5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95745</xdr:rowOff>
    </xdr:from>
    <xdr:to>
      <xdr:col>36</xdr:col>
      <xdr:colOff>165100</xdr:colOff>
      <xdr:row>79</xdr:row>
      <xdr:rowOff>25895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17022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6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38489</xdr:rowOff>
    </xdr:from>
    <xdr:to>
      <xdr:col>55</xdr:col>
      <xdr:colOff>0</xdr:colOff>
      <xdr:row>97</xdr:row>
      <xdr:rowOff>71358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69139"/>
          <a:ext cx="838200" cy="3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27919</xdr:rowOff>
    </xdr:from>
    <xdr:to>
      <xdr:col>50</xdr:col>
      <xdr:colOff>114300</xdr:colOff>
      <xdr:row>97</xdr:row>
      <xdr:rowOff>38489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58569"/>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163895</xdr:rowOff>
    </xdr:from>
    <xdr:to>
      <xdr:col>45</xdr:col>
      <xdr:colOff>177800</xdr:colOff>
      <xdr:row>97</xdr:row>
      <xdr:rowOff>27919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23095"/>
          <a:ext cx="8890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163895</xdr:rowOff>
    </xdr:from>
    <xdr:to>
      <xdr:col>41</xdr:col>
      <xdr:colOff>50800</xdr:colOff>
      <xdr:row>97</xdr:row>
      <xdr:rowOff>2874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23095"/>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20558</xdr:rowOff>
    </xdr:from>
    <xdr:to>
      <xdr:col>55</xdr:col>
      <xdr:colOff>50800</xdr:colOff>
      <xdr:row>97</xdr:row>
      <xdr:rowOff>122158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170435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159139</xdr:rowOff>
    </xdr:from>
    <xdr:to>
      <xdr:col>50</xdr:col>
      <xdr:colOff>165100</xdr:colOff>
      <xdr:row>97</xdr:row>
      <xdr:rowOff>89289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1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105816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148569</xdr:rowOff>
    </xdr:from>
    <xdr:to>
      <xdr:col>46</xdr:col>
      <xdr:colOff>38100</xdr:colOff>
      <xdr:row>97</xdr:row>
      <xdr:rowOff>78719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95246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38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113095</xdr:rowOff>
    </xdr:from>
    <xdr:to>
      <xdr:col>41</xdr:col>
      <xdr:colOff>101600</xdr:colOff>
      <xdr:row>97</xdr:row>
      <xdr:rowOff>43245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59772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4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123524</xdr:rowOff>
    </xdr:from>
    <xdr:to>
      <xdr:col>36</xdr:col>
      <xdr:colOff>165100</xdr:colOff>
      <xdr:row>97</xdr:row>
      <xdr:rowOff>53674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70201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5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39383</xdr:rowOff>
    </xdr:from>
    <xdr:to>
      <xdr:col>85</xdr:col>
      <xdr:colOff>127000</xdr:colOff>
      <xdr:row>37</xdr:row>
      <xdr:rowOff>72644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83033"/>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39383</xdr:rowOff>
    </xdr:from>
    <xdr:to>
      <xdr:col>81</xdr:col>
      <xdr:colOff>50800</xdr:colOff>
      <xdr:row>37</xdr:row>
      <xdr:rowOff>65196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83033"/>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143053</xdr:rowOff>
    </xdr:from>
    <xdr:to>
      <xdr:col>76</xdr:col>
      <xdr:colOff>114300</xdr:colOff>
      <xdr:row>37</xdr:row>
      <xdr:rowOff>65196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15253"/>
          <a:ext cx="889000" cy="9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126212</xdr:rowOff>
    </xdr:from>
    <xdr:to>
      <xdr:col>71</xdr:col>
      <xdr:colOff>177800</xdr:colOff>
      <xdr:row>36</xdr:row>
      <xdr:rowOff>143053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98412"/>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21844</xdr:rowOff>
    </xdr:from>
    <xdr:to>
      <xdr:col>85</xdr:col>
      <xdr:colOff>177800</xdr:colOff>
      <xdr:row>37</xdr:row>
      <xdr:rowOff>123444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108221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160033</xdr:rowOff>
    </xdr:from>
    <xdr:to>
      <xdr:col>81</xdr:col>
      <xdr:colOff>101600</xdr:colOff>
      <xdr:row>37</xdr:row>
      <xdr:rowOff>90183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81310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14396</xdr:rowOff>
    </xdr:from>
    <xdr:to>
      <xdr:col>76</xdr:col>
      <xdr:colOff>165100</xdr:colOff>
      <xdr:row>37</xdr:row>
      <xdr:rowOff>115996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107123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92253</xdr:rowOff>
    </xdr:from>
    <xdr:to>
      <xdr:col>72</xdr:col>
      <xdr:colOff>38100</xdr:colOff>
      <xdr:row>37</xdr:row>
      <xdr:rowOff>22403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6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75412</xdr:rowOff>
    </xdr:from>
    <xdr:to>
      <xdr:col>67</xdr:col>
      <xdr:colOff>101600</xdr:colOff>
      <xdr:row>37</xdr:row>
      <xdr:rowOff>5562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168139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145682</xdr:rowOff>
    </xdr:from>
    <xdr:to>
      <xdr:col>85</xdr:col>
      <xdr:colOff>127000</xdr:colOff>
      <xdr:row>57</xdr:row>
      <xdr:rowOff>17727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46882"/>
          <a:ext cx="838200" cy="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109844</xdr:rowOff>
    </xdr:from>
    <xdr:to>
      <xdr:col>81</xdr:col>
      <xdr:colOff>50800</xdr:colOff>
      <xdr:row>57</xdr:row>
      <xdr:rowOff>17727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11044"/>
          <a:ext cx="889000" cy="7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12431</xdr:rowOff>
    </xdr:from>
    <xdr:to>
      <xdr:col>76</xdr:col>
      <xdr:colOff>114300</xdr:colOff>
      <xdr:row>56</xdr:row>
      <xdr:rowOff>109844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13631"/>
          <a:ext cx="889000" cy="9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140348</xdr:rowOff>
    </xdr:from>
    <xdr:to>
      <xdr:col>71</xdr:col>
      <xdr:colOff>177800</xdr:colOff>
      <xdr:row>56</xdr:row>
      <xdr:rowOff>12431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570098"/>
          <a:ext cx="889000" cy="4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163948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94882</xdr:rowOff>
    </xdr:from>
    <xdr:to>
      <xdr:col>85</xdr:col>
      <xdr:colOff>177800</xdr:colOff>
      <xdr:row>57</xdr:row>
      <xdr:rowOff>25032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73309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138377</xdr:rowOff>
    </xdr:from>
    <xdr:to>
      <xdr:col>81</xdr:col>
      <xdr:colOff>101600</xdr:colOff>
      <xdr:row>57</xdr:row>
      <xdr:rowOff>68527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59654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59044</xdr:rowOff>
    </xdr:from>
    <xdr:to>
      <xdr:col>76</xdr:col>
      <xdr:colOff>165100</xdr:colOff>
      <xdr:row>56</xdr:row>
      <xdr:rowOff>160644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151771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5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133081</xdr:rowOff>
    </xdr:from>
    <xdr:to>
      <xdr:col>72</xdr:col>
      <xdr:colOff>38100</xdr:colOff>
      <xdr:row>56</xdr:row>
      <xdr:rowOff>63231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79758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89548</xdr:rowOff>
    </xdr:from>
    <xdr:to>
      <xdr:col>67</xdr:col>
      <xdr:colOff>101600</xdr:colOff>
      <xdr:row>56</xdr:row>
      <xdr:rowOff>19698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36225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29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25552</xdr:rowOff>
    </xdr:from>
    <xdr:to>
      <xdr:col>85</xdr:col>
      <xdr:colOff>127000</xdr:colOff>
      <xdr:row>78</xdr:row>
      <xdr:rowOff>57595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98652"/>
          <a:ext cx="8382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158711</xdr:rowOff>
    </xdr:from>
    <xdr:to>
      <xdr:col>81</xdr:col>
      <xdr:colOff>50800</xdr:colOff>
      <xdr:row>78</xdr:row>
      <xdr:rowOff>57595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60361"/>
          <a:ext cx="889000" cy="7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78625</xdr:rowOff>
    </xdr:from>
    <xdr:to>
      <xdr:col>76</xdr:col>
      <xdr:colOff>114300</xdr:colOff>
      <xdr:row>77</xdr:row>
      <xdr:rowOff>158711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594475"/>
          <a:ext cx="889000" cy="7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78625</xdr:rowOff>
    </xdr:from>
    <xdr:to>
      <xdr:col>71</xdr:col>
      <xdr:colOff>177800</xdr:colOff>
      <xdr:row>77</xdr:row>
      <xdr:rowOff>41402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594475"/>
          <a:ext cx="889000" cy="6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72317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3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146202</xdr:rowOff>
    </xdr:from>
    <xdr:to>
      <xdr:col>85</xdr:col>
      <xdr:colOff>177800</xdr:colOff>
      <xdr:row>78</xdr:row>
      <xdr:rowOff>76352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169079</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9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6795</xdr:rowOff>
    </xdr:from>
    <xdr:to>
      <xdr:col>81</xdr:col>
      <xdr:colOff>101600</xdr:colOff>
      <xdr:row>78</xdr:row>
      <xdr:rowOff>108395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99522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7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107911</xdr:rowOff>
    </xdr:from>
    <xdr:to>
      <xdr:col>76</xdr:col>
      <xdr:colOff>165100</xdr:colOff>
      <xdr:row>78</xdr:row>
      <xdr:rowOff>38061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29188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0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27825</xdr:rowOff>
    </xdr:from>
    <xdr:to>
      <xdr:col>72</xdr:col>
      <xdr:colOff>38100</xdr:colOff>
      <xdr:row>73</xdr:row>
      <xdr:rowOff>129425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145952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31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162052</xdr:rowOff>
    </xdr:from>
    <xdr:to>
      <xdr:col>67</xdr:col>
      <xdr:colOff>101600</xdr:colOff>
      <xdr:row>77</xdr:row>
      <xdr:rowOff>92202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108729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16599</xdr:rowOff>
    </xdr:from>
    <xdr:to>
      <xdr:col>85</xdr:col>
      <xdr:colOff>127000</xdr:colOff>
      <xdr:row>96</xdr:row>
      <xdr:rowOff>66193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75799"/>
          <a:ext cx="838200" cy="4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66193</xdr:rowOff>
    </xdr:from>
    <xdr:to>
      <xdr:col>81</xdr:col>
      <xdr:colOff>50800</xdr:colOff>
      <xdr:row>96</xdr:row>
      <xdr:rowOff>92621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25393"/>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92621</xdr:rowOff>
    </xdr:from>
    <xdr:to>
      <xdr:col>76</xdr:col>
      <xdr:colOff>114300</xdr:colOff>
      <xdr:row>96</xdr:row>
      <xdr:rowOff>126758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51821"/>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126758</xdr:rowOff>
    </xdr:from>
    <xdr:to>
      <xdr:col>71</xdr:col>
      <xdr:colOff>177800</xdr:colOff>
      <xdr:row>96</xdr:row>
      <xdr:rowOff>150724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85958"/>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137249</xdr:rowOff>
    </xdr:from>
    <xdr:to>
      <xdr:col>85</xdr:col>
      <xdr:colOff>177800</xdr:colOff>
      <xdr:row>96</xdr:row>
      <xdr:rowOff>67399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160126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2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15393</xdr:rowOff>
    </xdr:from>
    <xdr:to>
      <xdr:col>81</xdr:col>
      <xdr:colOff>101600</xdr:colOff>
      <xdr:row>96</xdr:row>
      <xdr:rowOff>116993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133520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41821</xdr:rowOff>
    </xdr:from>
    <xdr:to>
      <xdr:col>76</xdr:col>
      <xdr:colOff>165100</xdr:colOff>
      <xdr:row>96</xdr:row>
      <xdr:rowOff>143421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159948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75958</xdr:rowOff>
    </xdr:from>
    <xdr:to>
      <xdr:col>72</xdr:col>
      <xdr:colOff>38100</xdr:colOff>
      <xdr:row>97</xdr:row>
      <xdr:rowOff>6108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3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99924</xdr:rowOff>
    </xdr:from>
    <xdr:to>
      <xdr:col>67</xdr:col>
      <xdr:colOff>101600</xdr:colOff>
      <xdr:row>97</xdr:row>
      <xdr:rowOff>30074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46601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年度の歳出決算額を目的別にみると、農林水産業費、</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災害復旧費、衛生費、</a:t>
          </a:r>
          <a:r>
            <a:rPr kumimoji="1" lang="ja-JP" altLang="ja-JP" sz="1100">
              <a:solidFill>
                <a:schemeClr val="dk1"/>
              </a:solidFill>
              <a:effectLst/>
              <a:latin typeface="+mn-lt"/>
              <a:ea typeface="+mn-ea"/>
              <a:cs typeface="+mn-cs"/>
            </a:rPr>
            <a:t>公債費の</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つの項目が類似団体の平均と比較して、住民一人当たりのコストが高い状況となっている。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特に、衛生費については、これまで類似団体と同水準で推移していたが、令和５年度は</a:t>
          </a:r>
          <a:r>
            <a:rPr kumimoji="1" lang="ja-JP" altLang="ja-JP" sz="1100">
              <a:solidFill>
                <a:schemeClr val="dk1"/>
              </a:solidFill>
              <a:effectLst/>
              <a:latin typeface="+mn-lt"/>
              <a:ea typeface="+mn-ea"/>
              <a:cs typeface="+mn-cs"/>
            </a:rPr>
            <a:t>類似団体との開きが大きく</a:t>
          </a:r>
          <a:r>
            <a:rPr kumimoji="1" lang="ja-JP" altLang="en-US" sz="1100">
              <a:solidFill>
                <a:schemeClr val="dk1"/>
              </a:solidFill>
              <a:effectLst/>
              <a:latin typeface="+mn-lt"/>
              <a:ea typeface="+mn-ea"/>
              <a:cs typeface="+mn-cs"/>
            </a:rPr>
            <a:t>なり、</a:t>
          </a:r>
          <a:r>
            <a:rPr kumimoji="1" lang="en-US" altLang="ja-JP" sz="1100">
              <a:solidFill>
                <a:schemeClr val="dk1"/>
              </a:solidFill>
              <a:effectLst/>
              <a:latin typeface="+mn-lt"/>
              <a:ea typeface="+mn-ea"/>
              <a:cs typeface="+mn-cs"/>
            </a:rPr>
            <a:t>36,374</a:t>
          </a:r>
          <a:r>
            <a:rPr kumimoji="1" lang="ja-JP" altLang="ja-JP" sz="1100">
              <a:solidFill>
                <a:schemeClr val="dk1"/>
              </a:solidFill>
              <a:effectLst/>
              <a:latin typeface="+mn-lt"/>
              <a:ea typeface="+mn-ea"/>
              <a:cs typeface="+mn-cs"/>
            </a:rPr>
            <a:t>円上回っている状況となっている。</a:t>
          </a:r>
          <a:r>
            <a:rPr kumimoji="1" lang="ja-JP" altLang="en-US" sz="1100">
              <a:solidFill>
                <a:schemeClr val="dk1"/>
              </a:solidFill>
              <a:effectLst/>
              <a:latin typeface="+mn-lt"/>
              <a:ea typeface="+mn-ea"/>
              <a:cs typeface="+mn-cs"/>
            </a:rPr>
            <a:t>これは、</a:t>
          </a:r>
          <a:r>
            <a:rPr lang="ja-JP" altLang="en-US" sz="1100" b="0" i="0" u="none" strike="noStrike" baseline="0">
              <a:solidFill>
                <a:schemeClr val="dk1"/>
              </a:solidFill>
              <a:latin typeface="+mn-lt"/>
              <a:ea typeface="+mn-ea"/>
              <a:cs typeface="+mn-cs"/>
            </a:rPr>
            <a:t>なんさつＥＣＯの杜建設に伴う衛生処理組合負担金や子ども医療費助成事業費などが増加したことが主な要因となっている。</a:t>
          </a:r>
          <a:endParaRPr lang="en-US" altLang="ja-JP" sz="1100" b="0" i="0" u="none" strike="noStrike" baseline="0">
            <a:solidFill>
              <a:schemeClr val="dk1"/>
            </a:solidFill>
            <a:latin typeface="+mn-lt"/>
            <a:ea typeface="+mn-ea"/>
            <a:cs typeface="+mn-cs"/>
          </a:endParaRPr>
        </a:p>
        <a:p>
          <a:r>
            <a:rPr lang="ja-JP" altLang="en-US" sz="1100">
              <a:effectLst/>
            </a:rPr>
            <a:t>また、公債費については、年々類似団体との開きが大きくなっており、</a:t>
          </a:r>
          <a:r>
            <a:rPr lang="en-US" altLang="ja-JP" sz="1100">
              <a:effectLst/>
            </a:rPr>
            <a:t>10,670</a:t>
          </a:r>
          <a:r>
            <a:rPr lang="ja-JP" altLang="en-US" sz="1100">
              <a:effectLst/>
            </a:rPr>
            <a:t>円上回っている状況となっている。これは、</a:t>
          </a:r>
          <a:r>
            <a:rPr kumimoji="1" lang="ja-JP" altLang="ja-JP" sz="1100">
              <a:solidFill>
                <a:schemeClr val="dk1"/>
              </a:solidFill>
              <a:effectLst/>
              <a:latin typeface="+mn-lt"/>
              <a:ea typeface="+mn-ea"/>
              <a:cs typeface="+mn-cs"/>
            </a:rPr>
            <a:t>近年、大規模事業が重なったことなど</a:t>
          </a:r>
          <a:r>
            <a:rPr kumimoji="1" lang="ja-JP" altLang="en-US" sz="1100">
              <a:solidFill>
                <a:schemeClr val="dk1"/>
              </a:solidFill>
              <a:effectLst/>
              <a:latin typeface="+mn-lt"/>
              <a:ea typeface="+mn-ea"/>
              <a:cs typeface="+mn-cs"/>
            </a:rPr>
            <a:t>が主な要因となっている</a:t>
          </a:r>
          <a:r>
            <a:rPr kumimoji="1" lang="ja-JP" altLang="ja-JP" sz="1100">
              <a:solidFill>
                <a:schemeClr val="dk1"/>
              </a:solidFill>
              <a:effectLst/>
              <a:latin typeface="+mn-lt"/>
              <a:ea typeface="+mn-ea"/>
              <a:cs typeface="+mn-cs"/>
            </a:rPr>
            <a:t>。今後も地方債の発行については、事業の必要性や緊急性等を考慮し、借入額は緊急性や重要性のある事業を選択した上で必要最小限にとどめるなど、計画的な地方債管理に努める。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標準財政規模比</a:t>
          </a:r>
          <a:r>
            <a:rPr kumimoji="1" lang="ja-JP" altLang="en-US" sz="1100">
              <a:solidFill>
                <a:schemeClr val="dk1"/>
              </a:solidFill>
              <a:effectLst/>
              <a:latin typeface="+mn-lt"/>
              <a:ea typeface="+mn-ea"/>
              <a:cs typeface="+mn-cs"/>
            </a:rPr>
            <a:t>については、昨年度とほぼ同水準となっている。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・実質収支額については、３～５％が望ましいと考えられており、令和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6.76</a:t>
          </a:r>
          <a:r>
            <a:rPr kumimoji="1" lang="ja-JP" altLang="ja-JP" sz="1100">
              <a:solidFill>
                <a:schemeClr val="dk1"/>
              </a:solidFill>
              <a:effectLst/>
              <a:latin typeface="+mn-lt"/>
              <a:ea typeface="+mn-ea"/>
              <a:cs typeface="+mn-cs"/>
            </a:rPr>
            <a:t>％で概ね適正な値となっている。</a:t>
          </a:r>
          <a:endParaRPr lang="ja-JP" altLang="ja-JP" sz="1400">
            <a:effectLst/>
          </a:endParaRPr>
        </a:p>
        <a:p>
          <a:r>
            <a:rPr kumimoji="1" lang="ja-JP" altLang="ja-JP" sz="1100">
              <a:solidFill>
                <a:schemeClr val="dk1"/>
              </a:solidFill>
              <a:effectLst/>
              <a:latin typeface="+mn-lt"/>
              <a:ea typeface="+mn-ea"/>
              <a:cs typeface="+mn-cs"/>
            </a:rPr>
            <a:t>・実質単年度収支については、令和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年度は赤字になっている。これは、</a:t>
          </a:r>
          <a:r>
            <a:rPr kumimoji="1" lang="ja-JP" altLang="en-US" sz="1100">
              <a:solidFill>
                <a:schemeClr val="dk1"/>
              </a:solidFill>
              <a:effectLst/>
              <a:latin typeface="+mn-lt"/>
              <a:ea typeface="+mn-ea"/>
              <a:cs typeface="+mn-cs"/>
            </a:rPr>
            <a:t>扶助費や公債費等の経常一般財源が増加したことなどにより単年度収支額が減少したことや財政調整基金取崩額が増加したこと</a:t>
          </a:r>
          <a:r>
            <a:rPr kumimoji="1" lang="ja-JP" altLang="ja-JP" sz="1100">
              <a:solidFill>
                <a:schemeClr val="dk1"/>
              </a:solidFill>
              <a:effectLst/>
              <a:latin typeface="+mn-lt"/>
              <a:ea typeface="+mn-ea"/>
              <a:cs typeface="+mn-cs"/>
            </a:rPr>
            <a:t>が要因となっている。今後も引き続き財政計画や行政改革大綱等に基づき、適正な財政運営に努める必要がある。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ての会計において黒字で推移しているが、一般会計から特別会計への繰出金は高い水準で推移している。一般会計では、普通交付税の大幅な増加は見込めないことなどから、引き続き厳しい財政状況が予想される。</a:t>
          </a:r>
        </a:p>
        <a:p>
          <a:r>
            <a:rPr kumimoji="1" lang="ja-JP" altLang="en-US" sz="1400">
              <a:latin typeface="ＭＳ ゴシック" pitchFamily="49" charset="-128"/>
              <a:ea typeface="ＭＳ ゴシック" pitchFamily="49" charset="-128"/>
            </a:rPr>
            <a:t>その中で、水道事業会計及び下水道事業会計等においては、今後、施設の老朽化等への対応が一層重要となっている。また、国民健康保険特別会計及び介護保険特別会計等においては、高齢化の進行や医療技術の高度化等に伴う医療費、サービス給付費等の増加が一層見込まれるところである。</a:t>
          </a:r>
        </a:p>
        <a:p>
          <a:r>
            <a:rPr kumimoji="1" lang="ja-JP" altLang="en-US" sz="1400">
              <a:latin typeface="ＭＳ ゴシック" pitchFamily="49" charset="-128"/>
              <a:ea typeface="ＭＳ ゴシック" pitchFamily="49" charset="-128"/>
            </a:rPr>
            <a:t>そのため、今後においても、黒字決算（適正な値）で推移するよう、各会計において、合理化及び効率化、経費抑制・削減等に向けた取り組みを推進し、安定的な財政運営に努める必要がある。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債の元利償還金に対する繰入金は前年度と比較し減少している。また地方債の元利償還金は高い水準で推移しており、近年大規模事業が重なったことなどから前年度より増加したため、実質公債費比率の分子全体としては、年々上昇傾向で推移している。</a:t>
          </a:r>
          <a:endParaRPr lang="ja-JP" altLang="ja-JP" sz="1400">
            <a:effectLst/>
          </a:endParaRPr>
        </a:p>
        <a:p>
          <a:r>
            <a:rPr kumimoji="1" lang="ja-JP" altLang="ja-JP" sz="1100">
              <a:solidFill>
                <a:schemeClr val="dk1"/>
              </a:solidFill>
              <a:effectLst/>
              <a:latin typeface="+mn-lt"/>
              <a:ea typeface="+mn-ea"/>
              <a:cs typeface="+mn-cs"/>
            </a:rPr>
            <a:t>今後は地方債の発行について、財政計画等に基づき、緊急性や重要性のある事業を選択した上で必要最小限にとどめるなど、計画的な地方債管理に努める。また、過疎対策事業債や辺地対策事業債などの交付税措置のある有利な地方債を活用し、実質公債費率の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定時償還方式により借入を行っているため、満期一括償還地方債の償還の財源として減債基金への積立を行っていない。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大規模事業が重な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ことなどから、一般会計等に係る地方債の現在高は</a:t>
          </a:r>
          <a:r>
            <a:rPr kumimoji="1" lang="ja-JP" altLang="en-US" sz="1100">
              <a:solidFill>
                <a:schemeClr val="dk1"/>
              </a:solidFill>
              <a:effectLst/>
              <a:latin typeface="+mn-lt"/>
              <a:ea typeface="+mn-ea"/>
              <a:cs typeface="+mn-cs"/>
            </a:rPr>
            <a:t>昨年度より増加したが、その地方債残高を含む将来負担額から差し引く</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が前年度に比べ増加したこともあり、将来負担比率の分子全体としては、前年度と比較し</a:t>
          </a:r>
          <a:r>
            <a:rPr kumimoji="1" lang="en-US" altLang="ja-JP" sz="1100">
              <a:solidFill>
                <a:schemeClr val="dk1"/>
              </a:solidFill>
              <a:effectLst/>
              <a:latin typeface="+mn-lt"/>
              <a:ea typeface="+mn-ea"/>
              <a:cs typeface="+mn-cs"/>
            </a:rPr>
            <a:t>1,119</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今後においても、将来世代に過度な負担を残さないよう、地方債の発行については、財政計画等に基づき、緊急性や重要性のある事業を選択した上で必要最小限にとどめるなど、計画的な地方債管理に努める。また、交付税措置のある有利な地方債の活用を図り、引き続き徹底した行財政改革を推進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鹿児島県日置市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億円となっており、前年度から</a:t>
          </a:r>
          <a:r>
            <a:rPr kumimoji="1" lang="en-US" altLang="ja-JP" sz="1100">
              <a:solidFill>
                <a:schemeClr val="dk1"/>
              </a:solidFill>
              <a:effectLst/>
              <a:latin typeface="+mn-lt"/>
              <a:ea typeface="+mn-ea"/>
              <a:cs typeface="+mn-cs"/>
            </a:rPr>
            <a:t>729</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・これは、歳入の不足を補うために財政調整基金を取り崩した</a:t>
          </a:r>
          <a:r>
            <a:rPr kumimoji="1" lang="ja-JP" altLang="ja-JP" sz="1100">
              <a:solidFill>
                <a:sysClr val="windowText" lastClr="000000"/>
              </a:solidFill>
              <a:effectLst/>
              <a:latin typeface="+mn-lt"/>
              <a:ea typeface="+mn-ea"/>
              <a:cs typeface="+mn-cs"/>
            </a:rPr>
            <a:t>ことにより</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390</a:t>
          </a:r>
          <a:r>
            <a:rPr kumimoji="1" lang="ja-JP" altLang="ja-JP" sz="1100">
              <a:solidFill>
                <a:sysClr val="windowText" lastClr="000000"/>
              </a:solidFill>
              <a:effectLst/>
              <a:latin typeface="+mn-lt"/>
              <a:ea typeface="+mn-ea"/>
              <a:cs typeface="+mn-cs"/>
            </a:rPr>
            <a:t>百万円減少した一方で、</a:t>
          </a:r>
          <a:r>
            <a:rPr kumimoji="1" lang="ja-JP" altLang="en-US" sz="1100">
              <a:solidFill>
                <a:sysClr val="windowText" lastClr="000000"/>
              </a:solidFill>
              <a:effectLst/>
              <a:latin typeface="+mn-lt"/>
              <a:ea typeface="+mn-ea"/>
              <a:cs typeface="+mn-cs"/>
            </a:rPr>
            <a:t>財政調整基金で</a:t>
          </a:r>
          <a:r>
            <a:rPr kumimoji="1" lang="ja-JP" altLang="ja-JP" sz="1100">
              <a:solidFill>
                <a:schemeClr val="dk1"/>
              </a:solidFill>
              <a:effectLst/>
              <a:latin typeface="+mn-lt"/>
              <a:ea typeface="+mn-ea"/>
              <a:cs typeface="+mn-cs"/>
            </a:rPr>
            <a:t>前年度決算剰余金積立金として</a:t>
          </a:r>
          <a:r>
            <a:rPr kumimoji="1" lang="en-US" altLang="ja-JP" sz="1100">
              <a:solidFill>
                <a:schemeClr val="dk1"/>
              </a:solidFill>
              <a:effectLst/>
              <a:latin typeface="+mn-lt"/>
              <a:ea typeface="+mn-ea"/>
              <a:cs typeface="+mn-cs"/>
            </a:rPr>
            <a:t>571</a:t>
          </a:r>
          <a:r>
            <a:rPr kumimoji="1" lang="ja-JP" altLang="ja-JP" sz="1100">
              <a:solidFill>
                <a:schemeClr val="dk1"/>
              </a:solidFill>
              <a:effectLst/>
              <a:latin typeface="+mn-lt"/>
              <a:ea typeface="+mn-ea"/>
              <a:cs typeface="+mn-cs"/>
            </a:rPr>
            <a:t>百万円を積み立てたこと</a:t>
          </a:r>
          <a:r>
            <a:rPr kumimoji="1" lang="ja-JP" altLang="en-US" sz="1100">
              <a:solidFill>
                <a:sysClr val="windowText" lastClr="000000"/>
              </a:solidFill>
              <a:effectLst/>
              <a:latin typeface="+mn-lt"/>
              <a:ea typeface="+mn-ea"/>
              <a:cs typeface="+mn-cs"/>
            </a:rPr>
            <a:t>、減債基金で</a:t>
          </a:r>
          <a:r>
            <a:rPr kumimoji="1" lang="ja-JP" altLang="ja-JP" sz="1100">
              <a:solidFill>
                <a:sysClr val="windowText" lastClr="000000"/>
              </a:solidFill>
              <a:effectLst/>
              <a:latin typeface="+mn-lt"/>
              <a:ea typeface="+mn-ea"/>
              <a:cs typeface="+mn-cs"/>
            </a:rPr>
            <a:t>将来の地方債の償還のため</a:t>
          </a:r>
          <a:r>
            <a:rPr kumimoji="1" lang="ja-JP" altLang="en-US" sz="1100">
              <a:solidFill>
                <a:sysClr val="windowText" lastClr="000000"/>
              </a:solidFill>
              <a:effectLst/>
              <a:latin typeface="+mn-lt"/>
              <a:ea typeface="+mn-ea"/>
              <a:cs typeface="+mn-cs"/>
            </a:rPr>
            <a:t>に約</a:t>
          </a:r>
          <a:r>
            <a:rPr kumimoji="1" lang="en-US" altLang="ja-JP" sz="1100">
              <a:solidFill>
                <a:sysClr val="windowText" lastClr="000000"/>
              </a:solidFill>
              <a:effectLst/>
              <a:latin typeface="+mn-lt"/>
              <a:ea typeface="+mn-ea"/>
              <a:cs typeface="+mn-cs"/>
            </a:rPr>
            <a:t>312</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を積み立てた</a:t>
          </a:r>
          <a:r>
            <a:rPr kumimoji="1" lang="ja-JP" altLang="ja-JP" sz="1100">
              <a:solidFill>
                <a:sysClr val="windowText" lastClr="000000"/>
              </a:solidFill>
              <a:effectLst/>
              <a:latin typeface="+mn-lt"/>
              <a:ea typeface="+mn-ea"/>
              <a:cs typeface="+mn-cs"/>
            </a:rPr>
            <a:t>こと</a:t>
          </a:r>
          <a:r>
            <a:rPr kumimoji="1" lang="ja-JP" altLang="en-US" sz="1100">
              <a:solidFill>
                <a:sysClr val="windowText" lastClr="000000"/>
              </a:solidFill>
              <a:effectLst/>
              <a:latin typeface="+mn-lt"/>
              <a:ea typeface="+mn-ea"/>
              <a:cs typeface="+mn-cs"/>
            </a:rPr>
            <a:t>、施設整備基金で</a:t>
          </a:r>
          <a:r>
            <a:rPr kumimoji="1" lang="ja-JP" altLang="ja-JP" sz="1100">
              <a:solidFill>
                <a:schemeClr val="dk1"/>
              </a:solidFill>
              <a:effectLst/>
              <a:latin typeface="+mn-lt"/>
              <a:ea typeface="+mn-ea"/>
              <a:cs typeface="+mn-cs"/>
            </a:rPr>
            <a:t>将来の施設整備のために</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255</a:t>
          </a:r>
          <a:r>
            <a:rPr kumimoji="1" lang="ja-JP" altLang="en-US" sz="1100">
              <a:solidFill>
                <a:schemeClr val="dk1"/>
              </a:solidFill>
              <a:effectLst/>
              <a:latin typeface="+mn-lt"/>
              <a:ea typeface="+mn-ea"/>
              <a:cs typeface="+mn-cs"/>
            </a:rPr>
            <a:t>百万円を積み立てた</a:t>
          </a:r>
          <a:r>
            <a:rPr kumimoji="1" lang="ja-JP" altLang="ja-JP" sz="1100">
              <a:solidFill>
                <a:schemeClr val="dk1"/>
              </a:solidFill>
              <a:effectLst/>
              <a:latin typeface="+mn-lt"/>
              <a:ea typeface="+mn-ea"/>
              <a:cs typeface="+mn-cs"/>
            </a:rPr>
            <a:t>こと</a:t>
          </a:r>
          <a:r>
            <a:rPr kumimoji="1" lang="ja-JP" altLang="ja-JP" sz="1100">
              <a:solidFill>
                <a:sysClr val="windowText" lastClr="000000"/>
              </a:solidFill>
              <a:effectLst/>
              <a:latin typeface="+mn-lt"/>
              <a:ea typeface="+mn-ea"/>
              <a:cs typeface="+mn-cs"/>
            </a:rPr>
            <a:t>が主な要因である。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・公共施設等の老朽化対策等にかかる経費や大規模事業等の借入に伴う償還額の増大による財政調整基金や施設整備基金等の減少に伴い、基金全体としては減となる予定である。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・施設整備基金：市の大規模な施設整備事業に要する経費の財源に充てる。</a:t>
          </a:r>
          <a:endParaRPr lang="ja-JP" altLang="ja-JP" sz="1400">
            <a:effectLst/>
          </a:endParaRPr>
        </a:p>
        <a:p>
          <a:r>
            <a:rPr kumimoji="1" lang="ja-JP" altLang="ja-JP" sz="1100">
              <a:solidFill>
                <a:schemeClr val="dk1"/>
              </a:solidFill>
              <a:effectLst/>
              <a:latin typeface="+mn-lt"/>
              <a:ea typeface="+mn-ea"/>
              <a:cs typeface="+mn-cs"/>
            </a:rPr>
            <a:t>・地域づくり推進基金：魅力と活力あるまちづくりの振興及び地域の特性を活かした産業の振興に寄与する地域づくりを長期的かつ安定的に推進する事業に要する経費の財源に充てる。</a:t>
          </a:r>
          <a:endParaRPr lang="ja-JP" altLang="ja-JP" sz="1400">
            <a:effectLst/>
          </a:endParaRPr>
        </a:p>
        <a:p>
          <a:r>
            <a:rPr kumimoji="1" lang="ja-JP" altLang="ja-JP" sz="1100">
              <a:solidFill>
                <a:schemeClr val="dk1"/>
              </a:solidFill>
              <a:effectLst/>
              <a:latin typeface="+mn-lt"/>
              <a:ea typeface="+mn-ea"/>
              <a:cs typeface="+mn-cs"/>
            </a:rPr>
            <a:t>・まちづくり応援基金：日置市を応援しようとする個人又は団体から受納した寄附金を適正に管理し、活力あるまちづくりに資する事業の財源に充てる。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・施設整備基金：</a:t>
          </a:r>
          <a:r>
            <a:rPr kumimoji="1" lang="ja-JP" altLang="en-US" sz="1100">
              <a:solidFill>
                <a:schemeClr val="dk1"/>
              </a:solidFill>
              <a:effectLst/>
              <a:latin typeface="+mn-lt"/>
              <a:ea typeface="+mn-ea"/>
              <a:cs typeface="+mn-cs"/>
            </a:rPr>
            <a:t>将来の施設整備のために積立を行ったこと</a:t>
          </a:r>
          <a:r>
            <a:rPr kumimoji="1" lang="ja-JP" altLang="ja-JP" sz="1100">
              <a:solidFill>
                <a:schemeClr val="dk1"/>
              </a:solidFill>
              <a:effectLst/>
              <a:latin typeface="+mn-lt"/>
              <a:ea typeface="+mn-ea"/>
              <a:cs typeface="+mn-cs"/>
            </a:rPr>
            <a:t>などから、</a:t>
          </a:r>
          <a:r>
            <a:rPr kumimoji="1" lang="en-US" altLang="ja-JP" sz="1100">
              <a:solidFill>
                <a:schemeClr val="dk1"/>
              </a:solidFill>
              <a:effectLst/>
              <a:latin typeface="+mn-lt"/>
              <a:ea typeface="+mn-ea"/>
              <a:cs typeface="+mn-cs"/>
            </a:rPr>
            <a:t>262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・地域づくり推進基金：合併特例債を活用し</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百万円を積み立てた一方で、定住促進事業や自治会等交付金事業等への財源として充当を行ったことなどから、</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百万円の減少となった。</a:t>
          </a:r>
          <a:endParaRPr lang="ja-JP" altLang="ja-JP" sz="1400">
            <a:effectLst/>
          </a:endParaRPr>
        </a:p>
        <a:p>
          <a:r>
            <a:rPr kumimoji="1" lang="ja-JP" altLang="ja-JP" sz="1100">
              <a:solidFill>
                <a:schemeClr val="dk1"/>
              </a:solidFill>
              <a:effectLst/>
              <a:latin typeface="+mn-lt"/>
              <a:ea typeface="+mn-ea"/>
              <a:cs typeface="+mn-cs"/>
            </a:rPr>
            <a:t>・まちづくり応援基金：</a:t>
          </a:r>
          <a:r>
            <a:rPr kumimoji="1" lang="ja-JP" altLang="en-US" sz="1100">
              <a:solidFill>
                <a:schemeClr val="dk1"/>
              </a:solidFill>
              <a:effectLst/>
              <a:latin typeface="+mn-lt"/>
              <a:ea typeface="+mn-ea"/>
              <a:cs typeface="+mn-cs"/>
            </a:rPr>
            <a:t>ふるさと納税について、寄附を占める割合の大きい返礼品の供給が追い付かなくなったことや令和５年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月からの制度改正に伴って寄付金額は例年よりも少なくなったものの、</a:t>
          </a:r>
          <a:r>
            <a:rPr kumimoji="1" lang="ja-JP" altLang="ja-JP" sz="1100">
              <a:solidFill>
                <a:schemeClr val="dk1"/>
              </a:solidFill>
              <a:effectLst/>
              <a:latin typeface="+mn-lt"/>
              <a:ea typeface="+mn-ea"/>
              <a:cs typeface="+mn-cs"/>
            </a:rPr>
            <a:t>まちづくりに資する事業</a:t>
          </a:r>
          <a:r>
            <a:rPr kumimoji="1" lang="ja-JP" altLang="en-US" sz="1100">
              <a:solidFill>
                <a:schemeClr val="dk1"/>
              </a:solidFill>
              <a:effectLst/>
              <a:latin typeface="+mn-lt"/>
              <a:ea typeface="+mn-ea"/>
              <a:cs typeface="+mn-cs"/>
            </a:rPr>
            <a:t>への充当よりも、積立金のほうが多かったことから</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百万円の増加となった。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・施設整備基金：公共施設等の老朽化対策等の財源として充当予定。</a:t>
          </a:r>
          <a:endParaRPr lang="ja-JP" altLang="ja-JP" sz="1400">
            <a:effectLst/>
          </a:endParaRPr>
        </a:p>
        <a:p>
          <a:r>
            <a:rPr kumimoji="1" lang="ja-JP" altLang="ja-JP" sz="1100">
              <a:solidFill>
                <a:schemeClr val="dk1"/>
              </a:solidFill>
              <a:effectLst/>
              <a:latin typeface="+mn-lt"/>
              <a:ea typeface="+mn-ea"/>
              <a:cs typeface="+mn-cs"/>
            </a:rPr>
            <a:t>・地域づくり推進基金：まちづくり計画に基づき、事業への充当や積立を行う。</a:t>
          </a:r>
          <a:endParaRPr lang="ja-JP" altLang="ja-JP" sz="1400">
            <a:effectLst/>
          </a:endParaRPr>
        </a:p>
        <a:p>
          <a:r>
            <a:rPr kumimoji="1" lang="ja-JP" altLang="ja-JP" sz="1100">
              <a:solidFill>
                <a:schemeClr val="dk1"/>
              </a:solidFill>
              <a:effectLst/>
              <a:latin typeface="+mn-lt"/>
              <a:ea typeface="+mn-ea"/>
              <a:cs typeface="+mn-cs"/>
            </a:rPr>
            <a:t>・まちづくり応援基金：寄附者の意向等を鑑み、事業への充当や積立を行う。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億となっており、前年から</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歳入の不足を補うために財政調整基金を約</a:t>
          </a:r>
          <a:r>
            <a:rPr kumimoji="1" lang="en-US" altLang="ja-JP" sz="1100">
              <a:solidFill>
                <a:schemeClr val="dk1"/>
              </a:solidFill>
              <a:effectLst/>
              <a:latin typeface="+mn-lt"/>
              <a:ea typeface="+mn-ea"/>
              <a:cs typeface="+mn-cs"/>
            </a:rPr>
            <a:t>390</a:t>
          </a:r>
          <a:r>
            <a:rPr kumimoji="1" lang="ja-JP" altLang="en-US" sz="1100">
              <a:solidFill>
                <a:schemeClr val="dk1"/>
              </a:solidFill>
              <a:effectLst/>
              <a:latin typeface="+mn-lt"/>
              <a:ea typeface="+mn-ea"/>
              <a:cs typeface="+mn-cs"/>
            </a:rPr>
            <a:t>百万円取り崩したものの、前年度決算剰余金積立金として</a:t>
          </a:r>
          <a:r>
            <a:rPr kumimoji="1" lang="en-US" altLang="ja-JP" sz="1100">
              <a:solidFill>
                <a:schemeClr val="dk1"/>
              </a:solidFill>
              <a:effectLst/>
              <a:latin typeface="+mn-lt"/>
              <a:ea typeface="+mn-ea"/>
              <a:cs typeface="+mn-cs"/>
            </a:rPr>
            <a:t>571</a:t>
          </a:r>
          <a:r>
            <a:rPr kumimoji="1" lang="ja-JP" altLang="en-US" sz="1100">
              <a:solidFill>
                <a:schemeClr val="dk1"/>
              </a:solidFill>
              <a:effectLst/>
              <a:latin typeface="+mn-lt"/>
              <a:ea typeface="+mn-ea"/>
              <a:cs typeface="+mn-cs"/>
            </a:rPr>
            <a:t>百万円を積み立てた</a:t>
          </a:r>
          <a:r>
            <a:rPr kumimoji="1" lang="ja-JP" altLang="ja-JP" sz="1100">
              <a:solidFill>
                <a:schemeClr val="dk1"/>
              </a:solidFill>
              <a:effectLst/>
              <a:latin typeface="+mn-lt"/>
              <a:ea typeface="+mn-ea"/>
              <a:cs typeface="+mn-cs"/>
            </a:rPr>
            <a:t>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規模災害の発生など不測の事態に備えるため、これまで同様、予算編成や予算執行における効率化の徹底はもとより、本市が実施している収支改善の取組を着実に進め、財政調整基金の残高につい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％程度を確保するように努める。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億円となっており、前年度から</a:t>
          </a:r>
          <a:r>
            <a:rPr kumimoji="1" lang="en-US" altLang="ja-JP" sz="1100">
              <a:solidFill>
                <a:schemeClr val="dk1"/>
              </a:solidFill>
              <a:effectLst/>
              <a:latin typeface="+mn-lt"/>
              <a:ea typeface="+mn-ea"/>
              <a:cs typeface="+mn-cs"/>
            </a:rPr>
            <a:t>312</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ja-JP" sz="1100">
              <a:solidFill>
                <a:sysClr val="windowText" lastClr="000000"/>
              </a:solidFill>
              <a:effectLst/>
              <a:latin typeface="+mn-lt"/>
              <a:ea typeface="+mn-ea"/>
              <a:cs typeface="+mn-cs"/>
            </a:rPr>
            <a:t>これまでに実施してきた大規模事業等の借入に伴う償還額が令和３年度の約</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億円から令和５年までは年間約１億円ずつ増加し、令和５年度以降しばらくは、</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億円の償還見込みとなることから、決算状況を踏まえ可能な範囲で積み立てたことが要因である。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公共施設等の老朽化対策に伴い発行した地方債の影響で上昇している。令和９年度以降は南薩地区新クリーンセンターの償還も始まることが見込まれているため、その償還に充てるため取り崩しを検討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・施設整備基金：市の大規模な施設整備事業に要する経費の財源に充てる。</a:t>
          </a:r>
          <a:endParaRPr lang="ja-JP" altLang="ja-JP" sz="1400">
            <a:effectLst/>
          </a:endParaRPr>
        </a:p>
        <a:p>
          <a:r>
            <a:rPr kumimoji="1" lang="ja-JP" altLang="ja-JP" sz="1100">
              <a:solidFill>
                <a:schemeClr val="dk1"/>
              </a:solidFill>
              <a:effectLst/>
              <a:latin typeface="+mn-lt"/>
              <a:ea typeface="+mn-ea"/>
              <a:cs typeface="+mn-cs"/>
            </a:rPr>
            <a:t>・地域づくり推進基金：魅力と活力あるまちづくりの振興及び地域の特性を活かした産業の振興に寄与する地域づくりを長期的かつ安定的に推進する事業に要する経費の財源に充てる。</a:t>
          </a:r>
          <a:endParaRPr lang="ja-JP" altLang="ja-JP" sz="1400">
            <a:effectLst/>
          </a:endParaRPr>
        </a:p>
        <a:p>
          <a:r>
            <a:rPr kumimoji="1" lang="ja-JP" altLang="ja-JP" sz="1100">
              <a:solidFill>
                <a:schemeClr val="dk1"/>
              </a:solidFill>
              <a:effectLst/>
              <a:latin typeface="+mn-lt"/>
              <a:ea typeface="+mn-ea"/>
              <a:cs typeface="+mn-cs"/>
            </a:rPr>
            <a:t>・まちづくり応援基金：日置市を応援しようとする個人又は団体から受納した寄附金を適正に管理し、活力あるまちづくりに資する事業の財源に充てる。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32678227</v>
      </c>
      <c r="BO4" s="358"/>
      <c r="BP4" s="358"/>
      <c r="BQ4" s="358"/>
      <c r="BR4" s="358"/>
      <c r="BS4" s="358"/>
      <c r="BT4" s="358"/>
      <c r="BU4" s="359"/>
      <c r="BV4" s="357">
        <v>30767142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6.8</v>
      </c>
      <c r="CU4" s="364"/>
      <c r="CV4" s="364"/>
      <c r="CW4" s="364"/>
      <c r="CX4" s="364"/>
      <c r="CY4" s="364"/>
      <c r="CZ4" s="364"/>
      <c r="DA4" s="365"/>
      <c r="DB4" s="363">
        <v>7.7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31464009</v>
      </c>
      <c r="BO5" s="395"/>
      <c r="BP5" s="395"/>
      <c r="BQ5" s="395"/>
      <c r="BR5" s="395"/>
      <c r="BS5" s="395"/>
      <c r="BT5" s="395"/>
      <c r="BU5" s="396"/>
      <c r="BV5" s="394">
        <v>29501128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v>
      </c>
      <c r="CU5" s="392"/>
      <c r="CV5" s="392"/>
      <c r="CW5" s="392"/>
      <c r="CX5" s="392"/>
      <c r="CY5" s="392"/>
      <c r="CZ5" s="392"/>
      <c r="DA5" s="393"/>
      <c r="DB5" s="391">
        <v>90.1</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1214218</v>
      </c>
      <c r="BO6" s="395"/>
      <c r="BP6" s="395"/>
      <c r="BQ6" s="395"/>
      <c r="BR6" s="395"/>
      <c r="BS6" s="395"/>
      <c r="BT6" s="395"/>
      <c r="BU6" s="396"/>
      <c r="BV6" s="394">
        <v>1266014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92.5</v>
      </c>
      <c r="CU6" s="432"/>
      <c r="CV6" s="432"/>
      <c r="CW6" s="432"/>
      <c r="CX6" s="432"/>
      <c r="CY6" s="432"/>
      <c r="CZ6" s="432"/>
      <c r="DA6" s="433"/>
      <c r="DB6" s="431">
        <v>91.2</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200790</v>
      </c>
      <c r="BO7" s="395"/>
      <c r="BP7" s="395"/>
      <c r="BQ7" s="395"/>
      <c r="BR7" s="395"/>
      <c r="BS7" s="395"/>
      <c r="BT7" s="395"/>
      <c r="BU7" s="396"/>
      <c r="BV7" s="394">
        <v>124591</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14980893</v>
      </c>
      <c r="CU7" s="395"/>
      <c r="CV7" s="395"/>
      <c r="CW7" s="395"/>
      <c r="CX7" s="395"/>
      <c r="CY7" s="395"/>
      <c r="CZ7" s="395"/>
      <c r="DA7" s="396"/>
      <c r="DB7" s="394">
        <v>14772532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1013428</v>
      </c>
      <c r="BO8" s="395"/>
      <c r="BP8" s="395"/>
      <c r="BQ8" s="395"/>
      <c r="BR8" s="395"/>
      <c r="BS8" s="395"/>
      <c r="BT8" s="395"/>
      <c r="BU8" s="396"/>
      <c r="BV8" s="394">
        <v>1141423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v>
      </c>
      <c r="CU8" s="435"/>
      <c r="CV8" s="435"/>
      <c r="CW8" s="435"/>
      <c r="CX8" s="435"/>
      <c r="CY8" s="435"/>
      <c r="CZ8" s="435"/>
      <c r="DA8" s="436"/>
      <c r="DB8" s="434">
        <v>0.4</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47153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-127995</v>
      </c>
      <c r="BO9" s="395"/>
      <c r="BP9" s="395"/>
      <c r="BQ9" s="395"/>
      <c r="BR9" s="395"/>
      <c r="BS9" s="395"/>
      <c r="BT9" s="395"/>
      <c r="BU9" s="396"/>
      <c r="BV9" s="394">
        <v>-62720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17</v>
      </c>
      <c r="CU9" s="392"/>
      <c r="CV9" s="392"/>
      <c r="CW9" s="392"/>
      <c r="CX9" s="392"/>
      <c r="CY9" s="392"/>
      <c r="CZ9" s="392"/>
      <c r="DA9" s="393"/>
      <c r="DB9" s="391">
        <v>16.8</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49249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6925</v>
      </c>
      <c r="BO10" s="395"/>
      <c r="BP10" s="395"/>
      <c r="BQ10" s="395"/>
      <c r="BR10" s="395"/>
      <c r="BS10" s="395"/>
      <c r="BT10" s="395"/>
      <c r="BU10" s="396"/>
      <c r="BV10" s="394">
        <v>8583</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46642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389978</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46276</v>
      </c>
      <c r="S13" s="479"/>
      <c r="T13" s="479"/>
      <c r="U13" s="479"/>
      <c r="V13" s="480"/>
      <c r="W13" s="410" t="s">
        <v>131</v>
      </c>
      <c r="X13" s="411"/>
      <c r="Y13" s="411"/>
      <c r="Z13" s="411"/>
      <c r="AA13" s="411"/>
      <c r="AB13" s="401"/>
      <c r="AC13" s="445">
        <v>1324</v>
      </c>
      <c r="AD13" s="446"/>
      <c r="AE13" s="446"/>
      <c r="AF13" s="446"/>
      <c r="AG13" s="488"/>
      <c r="AH13" s="445">
        <v>1358</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-511048</v>
      </c>
      <c r="BO13" s="395"/>
      <c r="BP13" s="395"/>
      <c r="BQ13" s="395"/>
      <c r="BR13" s="395"/>
      <c r="BS13" s="395"/>
      <c r="BT13" s="395"/>
      <c r="BU13" s="396"/>
      <c r="BV13" s="394">
        <v>-54137</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8.1</v>
      </c>
      <c r="CU13" s="392"/>
      <c r="CV13" s="392"/>
      <c r="CW13" s="392"/>
      <c r="CX13" s="392"/>
      <c r="CY13" s="392"/>
      <c r="CZ13" s="392"/>
      <c r="DA13" s="393"/>
      <c r="DB13" s="391">
        <v>7.8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46992</v>
      </c>
      <c r="S14" s="479"/>
      <c r="T14" s="479"/>
      <c r="U14" s="479"/>
      <c r="V14" s="480"/>
      <c r="W14" s="384"/>
      <c r="X14" s="385"/>
      <c r="Y14" s="385"/>
      <c r="Z14" s="385"/>
      <c r="AA14" s="385"/>
      <c r="AB14" s="374"/>
      <c r="AC14" s="481">
        <v>6.1</v>
      </c>
      <c r="AD14" s="482"/>
      <c r="AE14" s="482"/>
      <c r="AF14" s="482"/>
      <c r="AG14" s="483"/>
      <c r="AH14" s="481">
        <v>6.3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0.1</v>
      </c>
      <c r="CU14" s="493"/>
      <c r="CV14" s="493"/>
      <c r="CW14" s="493"/>
      <c r="CX14" s="493"/>
      <c r="CY14" s="493"/>
      <c r="CZ14" s="493"/>
      <c r="DA14" s="494"/>
      <c r="DB14" s="492">
        <v>9.1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46640</v>
      </c>
      <c r="S15" s="479"/>
      <c r="T15" s="479"/>
      <c r="U15" s="479"/>
      <c r="V15" s="480"/>
      <c r="W15" s="410" t="s">
        <v>137</v>
      </c>
      <c r="X15" s="411"/>
      <c r="Y15" s="411"/>
      <c r="Z15" s="411"/>
      <c r="AA15" s="411"/>
      <c r="AB15" s="401"/>
      <c r="AC15" s="445">
        <v>5335</v>
      </c>
      <c r="AD15" s="446"/>
      <c r="AE15" s="446"/>
      <c r="AF15" s="446"/>
      <c r="AG15" s="488"/>
      <c r="AH15" s="445">
        <v>5208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5447125</v>
      </c>
      <c r="BO15" s="358"/>
      <c r="BP15" s="358"/>
      <c r="BQ15" s="358"/>
      <c r="BR15" s="358"/>
      <c r="BS15" s="358"/>
      <c r="BT15" s="358"/>
      <c r="BU15" s="359"/>
      <c r="BV15" s="357">
        <v>5373951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24.6</v>
      </c>
      <c r="AD16" s="482"/>
      <c r="AE16" s="482"/>
      <c r="AF16" s="482"/>
      <c r="AG16" s="483"/>
      <c r="AH16" s="481">
        <v>24.1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13544942</v>
      </c>
      <c r="BO16" s="395"/>
      <c r="BP16" s="395"/>
      <c r="BQ16" s="395"/>
      <c r="BR16" s="395"/>
      <c r="BS16" s="395"/>
      <c r="BT16" s="395"/>
      <c r="BU16" s="396"/>
      <c r="BV16" s="394">
        <v>13239031</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15049</v>
      </c>
      <c r="AD17" s="446"/>
      <c r="AE17" s="446"/>
      <c r="AF17" s="446"/>
      <c r="AG17" s="488"/>
      <c r="AH17" s="445">
        <v>15063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6798172</v>
      </c>
      <c r="BO17" s="395"/>
      <c r="BP17" s="395"/>
      <c r="BQ17" s="395"/>
      <c r="BR17" s="395"/>
      <c r="BS17" s="395"/>
      <c r="BT17" s="395"/>
      <c r="BU17" s="396"/>
      <c r="BV17" s="394">
        <v>6726429</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253.01</v>
      </c>
      <c r="M18" s="518"/>
      <c r="N18" s="518"/>
      <c r="O18" s="518"/>
      <c r="P18" s="518"/>
      <c r="Q18" s="518"/>
      <c r="R18" s="519"/>
      <c r="S18" s="519"/>
      <c r="T18" s="519"/>
      <c r="U18" s="519"/>
      <c r="V18" s="520"/>
      <c r="W18" s="412"/>
      <c r="X18" s="413"/>
      <c r="Y18" s="413"/>
      <c r="Z18" s="413"/>
      <c r="AA18" s="413"/>
      <c r="AB18" s="404"/>
      <c r="AC18" s="521">
        <v>69.3</v>
      </c>
      <c r="AD18" s="522"/>
      <c r="AE18" s="522"/>
      <c r="AF18" s="522"/>
      <c r="AG18" s="523"/>
      <c r="AH18" s="521">
        <v>69.599999999999994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13844487</v>
      </c>
      <c r="BO18" s="395"/>
      <c r="BP18" s="395"/>
      <c r="BQ18" s="395"/>
      <c r="BR18" s="395"/>
      <c r="BS18" s="395"/>
      <c r="BT18" s="395"/>
      <c r="BU18" s="396"/>
      <c r="BV18" s="394">
        <v>13473053</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186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19232177</v>
      </c>
      <c r="BO19" s="395"/>
      <c r="BP19" s="395"/>
      <c r="BQ19" s="395"/>
      <c r="BR19" s="395"/>
      <c r="BS19" s="395"/>
      <c r="BT19" s="395"/>
      <c r="BU19" s="396"/>
      <c r="BV19" s="394">
        <v>18572177</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19415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31317851</v>
      </c>
      <c r="BO22" s="358"/>
      <c r="BP22" s="358"/>
      <c r="BQ22" s="358"/>
      <c r="BR22" s="358"/>
      <c r="BS22" s="358"/>
      <c r="BT22" s="358"/>
      <c r="BU22" s="359"/>
      <c r="BV22" s="357">
        <v>30761416</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15920251</v>
      </c>
      <c r="BO23" s="395"/>
      <c r="BP23" s="395"/>
      <c r="BQ23" s="395"/>
      <c r="BR23" s="395"/>
      <c r="BS23" s="395"/>
      <c r="BT23" s="395"/>
      <c r="BU23" s="396"/>
      <c r="BV23" s="394">
        <v>14523039</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6896</v>
      </c>
      <c r="R24" s="446"/>
      <c r="S24" s="446"/>
      <c r="T24" s="446"/>
      <c r="U24" s="446"/>
      <c r="V24" s="488"/>
      <c r="W24" s="540"/>
      <c r="X24" s="541"/>
      <c r="Y24" s="542"/>
      <c r="Z24" s="444" t="s">
        <v>162</v>
      </c>
      <c r="AA24" s="424"/>
      <c r="AB24" s="424"/>
      <c r="AC24" s="424"/>
      <c r="AD24" s="424"/>
      <c r="AE24" s="424"/>
      <c r="AF24" s="424"/>
      <c r="AG24" s="425"/>
      <c r="AH24" s="445">
        <v>426</v>
      </c>
      <c r="AI24" s="446"/>
      <c r="AJ24" s="446"/>
      <c r="AK24" s="446"/>
      <c r="AL24" s="488"/>
      <c r="AM24" s="445">
        <v>1286946</v>
      </c>
      <c r="AN24" s="446"/>
      <c r="AO24" s="446"/>
      <c r="AP24" s="446"/>
      <c r="AQ24" s="446"/>
      <c r="AR24" s="488"/>
      <c r="AS24" s="445">
        <v>3021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23682965</v>
      </c>
      <c r="BO24" s="395"/>
      <c r="BP24" s="395"/>
      <c r="BQ24" s="395"/>
      <c r="BR24" s="395"/>
      <c r="BS24" s="395"/>
      <c r="BT24" s="395"/>
      <c r="BU24" s="396"/>
      <c r="BV24" s="394">
        <v>22313524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6570</v>
      </c>
      <c r="R25" s="446"/>
      <c r="S25" s="446"/>
      <c r="T25" s="446"/>
      <c r="U25" s="446"/>
      <c r="V25" s="488"/>
      <c r="W25" s="540"/>
      <c r="X25" s="541"/>
      <c r="Y25" s="542"/>
      <c r="Z25" s="444" t="s">
        <v>165</v>
      </c>
      <c r="AA25" s="424"/>
      <c r="AB25" s="424"/>
      <c r="AC25" s="424"/>
      <c r="AD25" s="424"/>
      <c r="AE25" s="424"/>
      <c r="AF25" s="424"/>
      <c r="AG25" s="425"/>
      <c r="AH25" s="445">
        <v>81</v>
      </c>
      <c r="AI25" s="446"/>
      <c r="AJ25" s="446"/>
      <c r="AK25" s="446"/>
      <c r="AL25" s="488"/>
      <c r="AM25" s="445">
        <v>233928</v>
      </c>
      <c r="AN25" s="446"/>
      <c r="AO25" s="446"/>
      <c r="AP25" s="446"/>
      <c r="AQ25" s="446"/>
      <c r="AR25" s="488"/>
      <c r="AS25" s="445">
        <v>2888</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9055958</v>
      </c>
      <c r="BO25" s="358"/>
      <c r="BP25" s="358"/>
      <c r="BQ25" s="358"/>
      <c r="BR25" s="358"/>
      <c r="BS25" s="358"/>
      <c r="BT25" s="358"/>
      <c r="BU25" s="359"/>
      <c r="BV25" s="357">
        <v>3196715</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6320</v>
      </c>
      <c r="R26" s="446"/>
      <c r="S26" s="446"/>
      <c r="T26" s="446"/>
      <c r="U26" s="446"/>
      <c r="V26" s="488"/>
      <c r="W26" s="540"/>
      <c r="X26" s="541"/>
      <c r="Y26" s="542"/>
      <c r="Z26" s="444" t="s">
        <v>168</v>
      </c>
      <c r="AA26" s="546"/>
      <c r="AB26" s="546"/>
      <c r="AC26" s="546"/>
      <c r="AD26" s="546"/>
      <c r="AE26" s="546"/>
      <c r="AF26" s="546"/>
      <c r="AG26" s="547"/>
      <c r="AH26" s="445">
        <v>15</v>
      </c>
      <c r="AI26" s="446"/>
      <c r="AJ26" s="446"/>
      <c r="AK26" s="446"/>
      <c r="AL26" s="488"/>
      <c r="AM26" s="445">
        <v>47670</v>
      </c>
      <c r="AN26" s="446"/>
      <c r="AO26" s="446"/>
      <c r="AP26" s="446"/>
      <c r="AQ26" s="446"/>
      <c r="AR26" s="488"/>
      <c r="AS26" s="445">
        <v>3178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4040</v>
      </c>
      <c r="R27" s="446"/>
      <c r="S27" s="446"/>
      <c r="T27" s="446"/>
      <c r="U27" s="446"/>
      <c r="V27" s="488"/>
      <c r="W27" s="540"/>
      <c r="X27" s="541"/>
      <c r="Y27" s="542"/>
      <c r="Z27" s="444" t="s">
        <v>171</v>
      </c>
      <c r="AA27" s="424"/>
      <c r="AB27" s="424"/>
      <c r="AC27" s="424"/>
      <c r="AD27" s="424"/>
      <c r="AE27" s="424"/>
      <c r="AF27" s="424"/>
      <c r="AG27" s="425"/>
      <c r="AH27" s="445">
        <v>12</v>
      </c>
      <c r="AI27" s="446"/>
      <c r="AJ27" s="446"/>
      <c r="AK27" s="446"/>
      <c r="AL27" s="488"/>
      <c r="AM27" s="445">
        <v>47748</v>
      </c>
      <c r="AN27" s="446"/>
      <c r="AO27" s="446"/>
      <c r="AP27" s="446"/>
      <c r="AQ27" s="446"/>
      <c r="AR27" s="488"/>
      <c r="AS27" s="445">
        <v>3979</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100000</v>
      </c>
      <c r="BO27" s="514"/>
      <c r="BP27" s="514"/>
      <c r="BQ27" s="514"/>
      <c r="BR27" s="514"/>
      <c r="BS27" s="514"/>
      <c r="BT27" s="514"/>
      <c r="BU27" s="515"/>
      <c r="BV27" s="513">
        <v>100000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3230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4320419</v>
      </c>
      <c r="BO28" s="358"/>
      <c r="BP28" s="358"/>
      <c r="BQ28" s="358"/>
      <c r="BR28" s="358"/>
      <c r="BS28" s="358"/>
      <c r="BT28" s="358"/>
      <c r="BU28" s="359"/>
      <c r="BV28" s="357">
        <v>4132463</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18</v>
      </c>
      <c r="M29" s="446"/>
      <c r="N29" s="446"/>
      <c r="O29" s="446"/>
      <c r="P29" s="488"/>
      <c r="Q29" s="445">
        <v>2990</v>
      </c>
      <c r="R29" s="446"/>
      <c r="S29" s="446"/>
      <c r="T29" s="446"/>
      <c r="U29" s="446"/>
      <c r="V29" s="488"/>
      <c r="W29" s="543"/>
      <c r="X29" s="544"/>
      <c r="Y29" s="545"/>
      <c r="Z29" s="444" t="s">
        <v>177</v>
      </c>
      <c r="AA29" s="424"/>
      <c r="AB29" s="424"/>
      <c r="AC29" s="424"/>
      <c r="AD29" s="424"/>
      <c r="AE29" s="424"/>
      <c r="AF29" s="424"/>
      <c r="AG29" s="425"/>
      <c r="AH29" s="445">
        <v>438</v>
      </c>
      <c r="AI29" s="446"/>
      <c r="AJ29" s="446"/>
      <c r="AK29" s="446"/>
      <c r="AL29" s="488"/>
      <c r="AM29" s="445">
        <v>1334694</v>
      </c>
      <c r="AN29" s="446"/>
      <c r="AO29" s="446"/>
      <c r="AP29" s="446"/>
      <c r="AQ29" s="446"/>
      <c r="AR29" s="488"/>
      <c r="AS29" s="445">
        <v>3047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2224269</v>
      </c>
      <c r="BO29" s="395"/>
      <c r="BP29" s="395"/>
      <c r="BQ29" s="395"/>
      <c r="BR29" s="395"/>
      <c r="BS29" s="395"/>
      <c r="BT29" s="395"/>
      <c r="BU29" s="396"/>
      <c r="BV29" s="394">
        <v>1912019</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4803858</v>
      </c>
      <c r="BO30" s="514"/>
      <c r="BP30" s="514"/>
      <c r="BQ30" s="514"/>
      <c r="BR30" s="514"/>
      <c r="BS30" s="514"/>
      <c r="BT30" s="514"/>
      <c r="BU30" s="515"/>
      <c r="BV30" s="513">
        <v>4575033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国民宿舎事業特別会計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鹿児島県市町村総合事務組合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日置市農業公社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IF('各会計、関係団体の財政状況及び健全化判断比率'!B34="","",'各会計、関係団体の財政状況及び健全化判断比率'!B34)</f>
        <v>温泉給湯事業特別会計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いちき串木野市・日置市衛生処理組合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日置市土地開発公社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9</v>
      </c>
      <c r="BF36" s="584"/>
      <c r="BG36" s="585" t="str">
        <f>IF('各会計、関係団体の財政状況及び健全化判断比率'!B35="","",'各会計、関係団体の財政状況及び健全化判断比率'!B35)</f>
        <v>健康交流館事業特別会計</v>
      </c>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南薩地区衛生管理組合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鹿児島県後期高齢者医療広域連合（一般会計）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鹿児島県後期高齢者医療広域連合（後期高齢者医療特別会計）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kb0pcamFzByX3Oc03gWBJcmuERjD12tPOqpwyI7hsy/H0bGK2ix6qU0gdKx6NGwiq43kXOeEA2AVYdpWv1F/Ig==" saltValue="EqCzu1sXyjgdz/j1vJHu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5177847</v>
      </c>
      <c r="S5" s="600"/>
      <c r="T5" s="600"/>
      <c r="U5" s="600"/>
      <c r="V5" s="600"/>
      <c r="W5" s="600"/>
      <c r="X5" s="600"/>
      <c r="Y5" s="601"/>
      <c r="Z5" s="602">
        <v>15.8</v>
      </c>
      <c r="AA5" s="602"/>
      <c r="AB5" s="602"/>
      <c r="AC5" s="602"/>
      <c r="AD5" s="603">
        <v>5177847</v>
      </c>
      <c r="AE5" s="603"/>
      <c r="AF5" s="603"/>
      <c r="AG5" s="603"/>
      <c r="AH5" s="603"/>
      <c r="AI5" s="603"/>
      <c r="AJ5" s="603"/>
      <c r="AK5" s="603"/>
      <c r="AL5" s="604">
        <v>34.6</v>
      </c>
      <c r="AM5" s="605"/>
      <c r="AN5" s="605"/>
      <c r="AO5" s="606"/>
      <c r="AP5" s="596" t="s">
        <v>216</v>
      </c>
      <c r="AQ5" s="597"/>
      <c r="AR5" s="597"/>
      <c r="AS5" s="597"/>
      <c r="AT5" s="597"/>
      <c r="AU5" s="597"/>
      <c r="AV5" s="597"/>
      <c r="AW5" s="597"/>
      <c r="AX5" s="597"/>
      <c r="AY5" s="597"/>
      <c r="AZ5" s="597"/>
      <c r="BA5" s="597"/>
      <c r="BB5" s="597"/>
      <c r="BC5" s="597"/>
      <c r="BD5" s="597"/>
      <c r="BE5" s="597"/>
      <c r="BF5" s="598"/>
      <c r="BG5" s="610">
        <v>5175485</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283299</v>
      </c>
      <c r="S6" s="611"/>
      <c r="T6" s="611"/>
      <c r="U6" s="611"/>
      <c r="V6" s="611"/>
      <c r="W6" s="611"/>
      <c r="X6" s="611"/>
      <c r="Y6" s="612"/>
      <c r="Z6" s="613">
        <v>0.9</v>
      </c>
      <c r="AA6" s="613"/>
      <c r="AB6" s="613"/>
      <c r="AC6" s="613"/>
      <c r="AD6" s="614">
        <v>283299</v>
      </c>
      <c r="AE6" s="614"/>
      <c r="AF6" s="614"/>
      <c r="AG6" s="614"/>
      <c r="AH6" s="614"/>
      <c r="AI6" s="614"/>
      <c r="AJ6" s="614"/>
      <c r="AK6" s="614"/>
      <c r="AL6" s="615">
        <v>1.9</v>
      </c>
      <c r="AM6" s="616"/>
      <c r="AN6" s="616"/>
      <c r="AO6" s="617"/>
      <c r="AP6" s="607" t="s">
        <v>221</v>
      </c>
      <c r="AQ6" s="608"/>
      <c r="AR6" s="608"/>
      <c r="AS6" s="608"/>
      <c r="AT6" s="608"/>
      <c r="AU6" s="608"/>
      <c r="AV6" s="608"/>
      <c r="AW6" s="608"/>
      <c r="AX6" s="608"/>
      <c r="AY6" s="608"/>
      <c r="AZ6" s="608"/>
      <c r="BA6" s="608"/>
      <c r="BB6" s="608"/>
      <c r="BC6" s="608"/>
      <c r="BD6" s="608"/>
      <c r="BE6" s="608"/>
      <c r="BF6" s="609"/>
      <c r="BG6" s="610">
        <v>5175485</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164659</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164659</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1306</v>
      </c>
      <c r="S7" s="611"/>
      <c r="T7" s="611"/>
      <c r="U7" s="611"/>
      <c r="V7" s="611"/>
      <c r="W7" s="611"/>
      <c r="X7" s="611"/>
      <c r="Y7" s="612"/>
      <c r="Z7" s="613">
        <v>0</v>
      </c>
      <c r="AA7" s="613"/>
      <c r="AB7" s="613"/>
      <c r="AC7" s="613"/>
      <c r="AD7" s="614">
        <v>1306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1843160</v>
      </c>
      <c r="BH7" s="611"/>
      <c r="BI7" s="611"/>
      <c r="BJ7" s="611"/>
      <c r="BK7" s="611"/>
      <c r="BL7" s="611"/>
      <c r="BM7" s="611"/>
      <c r="BN7" s="612"/>
      <c r="BO7" s="613">
        <v>35.6</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3024888</v>
      </c>
      <c r="CS7" s="611"/>
      <c r="CT7" s="611"/>
      <c r="CU7" s="611"/>
      <c r="CV7" s="611"/>
      <c r="CW7" s="611"/>
      <c r="CX7" s="611"/>
      <c r="CY7" s="612"/>
      <c r="CZ7" s="613">
        <v>9.6</v>
      </c>
      <c r="DA7" s="613"/>
      <c r="DB7" s="613"/>
      <c r="DC7" s="613"/>
      <c r="DD7" s="619">
        <v>129125</v>
      </c>
      <c r="DE7" s="611"/>
      <c r="DF7" s="611"/>
      <c r="DG7" s="611"/>
      <c r="DH7" s="611"/>
      <c r="DI7" s="611"/>
      <c r="DJ7" s="611"/>
      <c r="DK7" s="611"/>
      <c r="DL7" s="611"/>
      <c r="DM7" s="611"/>
      <c r="DN7" s="611"/>
      <c r="DO7" s="611"/>
      <c r="DP7" s="612"/>
      <c r="DQ7" s="619">
        <v>2366380</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15197</v>
      </c>
      <c r="S8" s="611"/>
      <c r="T8" s="611"/>
      <c r="U8" s="611"/>
      <c r="V8" s="611"/>
      <c r="W8" s="611"/>
      <c r="X8" s="611"/>
      <c r="Y8" s="612"/>
      <c r="Z8" s="613">
        <v>0</v>
      </c>
      <c r="AA8" s="613"/>
      <c r="AB8" s="613"/>
      <c r="AC8" s="613"/>
      <c r="AD8" s="614">
        <v>15197</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76407</v>
      </c>
      <c r="BH8" s="611"/>
      <c r="BI8" s="611"/>
      <c r="BJ8" s="611"/>
      <c r="BK8" s="611"/>
      <c r="BL8" s="611"/>
      <c r="BM8" s="611"/>
      <c r="BN8" s="612"/>
      <c r="BO8" s="613">
        <v>1.5</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10870220</v>
      </c>
      <c r="CS8" s="611"/>
      <c r="CT8" s="611"/>
      <c r="CU8" s="611"/>
      <c r="CV8" s="611"/>
      <c r="CW8" s="611"/>
      <c r="CX8" s="611"/>
      <c r="CY8" s="612"/>
      <c r="CZ8" s="613">
        <v>34.5</v>
      </c>
      <c r="DA8" s="613"/>
      <c r="DB8" s="613"/>
      <c r="DC8" s="613"/>
      <c r="DD8" s="619">
        <v>135770</v>
      </c>
      <c r="DE8" s="611"/>
      <c r="DF8" s="611"/>
      <c r="DG8" s="611"/>
      <c r="DH8" s="611"/>
      <c r="DI8" s="611"/>
      <c r="DJ8" s="611"/>
      <c r="DK8" s="611"/>
      <c r="DL8" s="611"/>
      <c r="DM8" s="611"/>
      <c r="DN8" s="611"/>
      <c r="DO8" s="611"/>
      <c r="DP8" s="612"/>
      <c r="DQ8" s="619">
        <v>5239685</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18474</v>
      </c>
      <c r="S9" s="611"/>
      <c r="T9" s="611"/>
      <c r="U9" s="611"/>
      <c r="V9" s="611"/>
      <c r="W9" s="611"/>
      <c r="X9" s="611"/>
      <c r="Y9" s="612"/>
      <c r="Z9" s="613">
        <v>0.1</v>
      </c>
      <c r="AA9" s="613"/>
      <c r="AB9" s="613"/>
      <c r="AC9" s="613"/>
      <c r="AD9" s="614">
        <v>18474</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1584615</v>
      </c>
      <c r="BH9" s="611"/>
      <c r="BI9" s="611"/>
      <c r="BJ9" s="611"/>
      <c r="BK9" s="611"/>
      <c r="BL9" s="611"/>
      <c r="BM9" s="611"/>
      <c r="BN9" s="612"/>
      <c r="BO9" s="613">
        <v>30.6</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4498643</v>
      </c>
      <c r="CS9" s="611"/>
      <c r="CT9" s="611"/>
      <c r="CU9" s="611"/>
      <c r="CV9" s="611"/>
      <c r="CW9" s="611"/>
      <c r="CX9" s="611"/>
      <c r="CY9" s="612"/>
      <c r="CZ9" s="613">
        <v>14.3</v>
      </c>
      <c r="DA9" s="613"/>
      <c r="DB9" s="613"/>
      <c r="DC9" s="613"/>
      <c r="DD9" s="619">
        <v>145619</v>
      </c>
      <c r="DE9" s="611"/>
      <c r="DF9" s="611"/>
      <c r="DG9" s="611"/>
      <c r="DH9" s="611"/>
      <c r="DI9" s="611"/>
      <c r="DJ9" s="611"/>
      <c r="DK9" s="611"/>
      <c r="DL9" s="611"/>
      <c r="DM9" s="611"/>
      <c r="DN9" s="611"/>
      <c r="DO9" s="611"/>
      <c r="DP9" s="612"/>
      <c r="DQ9" s="619">
        <v>1431580</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91917</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12850</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12850</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1138297</v>
      </c>
      <c r="S11" s="611"/>
      <c r="T11" s="611"/>
      <c r="U11" s="611"/>
      <c r="V11" s="611"/>
      <c r="W11" s="611"/>
      <c r="X11" s="611"/>
      <c r="Y11" s="612"/>
      <c r="Z11" s="615">
        <v>3.5</v>
      </c>
      <c r="AA11" s="616"/>
      <c r="AB11" s="616"/>
      <c r="AC11" s="622"/>
      <c r="AD11" s="619">
        <v>1138297</v>
      </c>
      <c r="AE11" s="611"/>
      <c r="AF11" s="611"/>
      <c r="AG11" s="611"/>
      <c r="AH11" s="611"/>
      <c r="AI11" s="611"/>
      <c r="AJ11" s="611"/>
      <c r="AK11" s="612"/>
      <c r="AL11" s="615">
        <v>7.6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90221</v>
      </c>
      <c r="BH11" s="611"/>
      <c r="BI11" s="611"/>
      <c r="BJ11" s="611"/>
      <c r="BK11" s="611"/>
      <c r="BL11" s="611"/>
      <c r="BM11" s="611"/>
      <c r="BN11" s="612"/>
      <c r="BO11" s="613">
        <v>1.7</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1544474</v>
      </c>
      <c r="CS11" s="611"/>
      <c r="CT11" s="611"/>
      <c r="CU11" s="611"/>
      <c r="CV11" s="611"/>
      <c r="CW11" s="611"/>
      <c r="CX11" s="611"/>
      <c r="CY11" s="612"/>
      <c r="CZ11" s="613">
        <v>4.9000000000000004</v>
      </c>
      <c r="DA11" s="613"/>
      <c r="DB11" s="613"/>
      <c r="DC11" s="613"/>
      <c r="DD11" s="619">
        <v>709953</v>
      </c>
      <c r="DE11" s="611"/>
      <c r="DF11" s="611"/>
      <c r="DG11" s="611"/>
      <c r="DH11" s="611"/>
      <c r="DI11" s="611"/>
      <c r="DJ11" s="611"/>
      <c r="DK11" s="611"/>
      <c r="DL11" s="611"/>
      <c r="DM11" s="611"/>
      <c r="DN11" s="611"/>
      <c r="DO11" s="611"/>
      <c r="DP11" s="612"/>
      <c r="DQ11" s="619">
        <v>663624</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35870</v>
      </c>
      <c r="S12" s="611"/>
      <c r="T12" s="611"/>
      <c r="U12" s="611"/>
      <c r="V12" s="611"/>
      <c r="W12" s="611"/>
      <c r="X12" s="611"/>
      <c r="Y12" s="612"/>
      <c r="Z12" s="613">
        <v>0.1</v>
      </c>
      <c r="AA12" s="613"/>
      <c r="AB12" s="613"/>
      <c r="AC12" s="613"/>
      <c r="AD12" s="614">
        <v>35870</v>
      </c>
      <c r="AE12" s="614"/>
      <c r="AF12" s="614"/>
      <c r="AG12" s="614"/>
      <c r="AH12" s="614"/>
      <c r="AI12" s="614"/>
      <c r="AJ12" s="614"/>
      <c r="AK12" s="614"/>
      <c r="AL12" s="615">
        <v>0.2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2852661</v>
      </c>
      <c r="BH12" s="611"/>
      <c r="BI12" s="611"/>
      <c r="BJ12" s="611"/>
      <c r="BK12" s="611"/>
      <c r="BL12" s="611"/>
      <c r="BM12" s="611"/>
      <c r="BN12" s="612"/>
      <c r="BO12" s="613">
        <v>55.1</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1979180</v>
      </c>
      <c r="CS12" s="611"/>
      <c r="CT12" s="611"/>
      <c r="CU12" s="611"/>
      <c r="CV12" s="611"/>
      <c r="CW12" s="611"/>
      <c r="CX12" s="611"/>
      <c r="CY12" s="612"/>
      <c r="CZ12" s="613">
        <v>6.3</v>
      </c>
      <c r="DA12" s="613"/>
      <c r="DB12" s="613"/>
      <c r="DC12" s="613"/>
      <c r="DD12" s="619">
        <v>902</v>
      </c>
      <c r="DE12" s="611"/>
      <c r="DF12" s="611"/>
      <c r="DG12" s="611"/>
      <c r="DH12" s="611"/>
      <c r="DI12" s="611"/>
      <c r="DJ12" s="611"/>
      <c r="DK12" s="611"/>
      <c r="DL12" s="611"/>
      <c r="DM12" s="611"/>
      <c r="DN12" s="611"/>
      <c r="DO12" s="611"/>
      <c r="DP12" s="612"/>
      <c r="DQ12" s="619">
        <v>1184832</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2823100</v>
      </c>
      <c r="BH13" s="611"/>
      <c r="BI13" s="611"/>
      <c r="BJ13" s="611"/>
      <c r="BK13" s="611"/>
      <c r="BL13" s="611"/>
      <c r="BM13" s="611"/>
      <c r="BN13" s="612"/>
      <c r="BO13" s="613">
        <v>54.5</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2446302</v>
      </c>
      <c r="CS13" s="611"/>
      <c r="CT13" s="611"/>
      <c r="CU13" s="611"/>
      <c r="CV13" s="611"/>
      <c r="CW13" s="611"/>
      <c r="CX13" s="611"/>
      <c r="CY13" s="612"/>
      <c r="CZ13" s="613">
        <v>7.8</v>
      </c>
      <c r="DA13" s="613"/>
      <c r="DB13" s="613"/>
      <c r="DC13" s="613"/>
      <c r="DD13" s="619">
        <v>1734574</v>
      </c>
      <c r="DE13" s="611"/>
      <c r="DF13" s="611"/>
      <c r="DG13" s="611"/>
      <c r="DH13" s="611"/>
      <c r="DI13" s="611"/>
      <c r="DJ13" s="611"/>
      <c r="DK13" s="611"/>
      <c r="DL13" s="611"/>
      <c r="DM13" s="611"/>
      <c r="DN13" s="611"/>
      <c r="DO13" s="611"/>
      <c r="DP13" s="612"/>
      <c r="DQ13" s="619">
        <v>933047</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1527</v>
      </c>
      <c r="S14" s="611"/>
      <c r="T14" s="611"/>
      <c r="U14" s="611"/>
      <c r="V14" s="611"/>
      <c r="W14" s="611"/>
      <c r="X14" s="611"/>
      <c r="Y14" s="612"/>
      <c r="Z14" s="613">
        <v>0</v>
      </c>
      <c r="AA14" s="613"/>
      <c r="AB14" s="613"/>
      <c r="AC14" s="613"/>
      <c r="AD14" s="614">
        <v>1527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208920</v>
      </c>
      <c r="BH14" s="611"/>
      <c r="BI14" s="611"/>
      <c r="BJ14" s="611"/>
      <c r="BK14" s="611"/>
      <c r="BL14" s="611"/>
      <c r="BM14" s="611"/>
      <c r="BN14" s="612"/>
      <c r="BO14" s="613">
        <v>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770535</v>
      </c>
      <c r="CS14" s="611"/>
      <c r="CT14" s="611"/>
      <c r="CU14" s="611"/>
      <c r="CV14" s="611"/>
      <c r="CW14" s="611"/>
      <c r="CX14" s="611"/>
      <c r="CY14" s="612"/>
      <c r="CZ14" s="613">
        <v>2.4</v>
      </c>
      <c r="DA14" s="613"/>
      <c r="DB14" s="613"/>
      <c r="DC14" s="613"/>
      <c r="DD14" s="619">
        <v>23270</v>
      </c>
      <c r="DE14" s="611"/>
      <c r="DF14" s="611"/>
      <c r="DG14" s="611"/>
      <c r="DH14" s="611"/>
      <c r="DI14" s="611"/>
      <c r="DJ14" s="611"/>
      <c r="DK14" s="611"/>
      <c r="DL14" s="611"/>
      <c r="DM14" s="611"/>
      <c r="DN14" s="611"/>
      <c r="DO14" s="611"/>
      <c r="DP14" s="612"/>
      <c r="DQ14" s="619">
        <v>758729</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270744</v>
      </c>
      <c r="BH15" s="611"/>
      <c r="BI15" s="611"/>
      <c r="BJ15" s="611"/>
      <c r="BK15" s="611"/>
      <c r="BL15" s="611"/>
      <c r="BM15" s="611"/>
      <c r="BN15" s="612"/>
      <c r="BO15" s="613">
        <v>5.2</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2528687</v>
      </c>
      <c r="CS15" s="611"/>
      <c r="CT15" s="611"/>
      <c r="CU15" s="611"/>
      <c r="CV15" s="611"/>
      <c r="CW15" s="611"/>
      <c r="CX15" s="611"/>
      <c r="CY15" s="612"/>
      <c r="CZ15" s="613">
        <v>8</v>
      </c>
      <c r="DA15" s="613"/>
      <c r="DB15" s="613"/>
      <c r="DC15" s="613"/>
      <c r="DD15" s="619">
        <v>233792</v>
      </c>
      <c r="DE15" s="611"/>
      <c r="DF15" s="611"/>
      <c r="DG15" s="611"/>
      <c r="DH15" s="611"/>
      <c r="DI15" s="611"/>
      <c r="DJ15" s="611"/>
      <c r="DK15" s="611"/>
      <c r="DL15" s="611"/>
      <c r="DM15" s="611"/>
      <c r="DN15" s="611"/>
      <c r="DO15" s="611"/>
      <c r="DP15" s="612"/>
      <c r="DQ15" s="619">
        <v>1866637</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17052</v>
      </c>
      <c r="S16" s="611"/>
      <c r="T16" s="611"/>
      <c r="U16" s="611"/>
      <c r="V16" s="611"/>
      <c r="W16" s="611"/>
      <c r="X16" s="611"/>
      <c r="Y16" s="612"/>
      <c r="Z16" s="613">
        <v>0.1</v>
      </c>
      <c r="AA16" s="613"/>
      <c r="AB16" s="613"/>
      <c r="AC16" s="613"/>
      <c r="AD16" s="614">
        <v>17052</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233035</v>
      </c>
      <c r="CS16" s="611"/>
      <c r="CT16" s="611"/>
      <c r="CU16" s="611"/>
      <c r="CV16" s="611"/>
      <c r="CW16" s="611"/>
      <c r="CX16" s="611"/>
      <c r="CY16" s="612"/>
      <c r="CZ16" s="613">
        <v>0.7</v>
      </c>
      <c r="DA16" s="613"/>
      <c r="DB16" s="613"/>
      <c r="DC16" s="613"/>
      <c r="DD16" s="619" t="s">
        <v>122</v>
      </c>
      <c r="DE16" s="611"/>
      <c r="DF16" s="611"/>
      <c r="DG16" s="611"/>
      <c r="DH16" s="611"/>
      <c r="DI16" s="611"/>
      <c r="DJ16" s="611"/>
      <c r="DK16" s="611"/>
      <c r="DL16" s="611"/>
      <c r="DM16" s="611"/>
      <c r="DN16" s="611"/>
      <c r="DO16" s="611"/>
      <c r="DP16" s="612"/>
      <c r="DQ16" s="619">
        <v>122212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66601</v>
      </c>
      <c r="S17" s="611"/>
      <c r="T17" s="611"/>
      <c r="U17" s="611"/>
      <c r="V17" s="611"/>
      <c r="W17" s="611"/>
      <c r="X17" s="611"/>
      <c r="Y17" s="612"/>
      <c r="Z17" s="613">
        <v>0.2</v>
      </c>
      <c r="AA17" s="613"/>
      <c r="AB17" s="613"/>
      <c r="AC17" s="613"/>
      <c r="AD17" s="614">
        <v>66601</v>
      </c>
      <c r="AE17" s="614"/>
      <c r="AF17" s="614"/>
      <c r="AG17" s="614"/>
      <c r="AH17" s="614"/>
      <c r="AI17" s="614"/>
      <c r="AJ17" s="614"/>
      <c r="AK17" s="614"/>
      <c r="AL17" s="615">
        <v>0.4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3390536</v>
      </c>
      <c r="CS17" s="611"/>
      <c r="CT17" s="611"/>
      <c r="CU17" s="611"/>
      <c r="CV17" s="611"/>
      <c r="CW17" s="611"/>
      <c r="CX17" s="611"/>
      <c r="CY17" s="612"/>
      <c r="CZ17" s="613">
        <v>10.8</v>
      </c>
      <c r="DA17" s="613"/>
      <c r="DB17" s="613"/>
      <c r="DC17" s="613"/>
      <c r="DD17" s="619" t="s">
        <v>122</v>
      </c>
      <c r="DE17" s="611"/>
      <c r="DF17" s="611"/>
      <c r="DG17" s="611"/>
      <c r="DH17" s="611"/>
      <c r="DI17" s="611"/>
      <c r="DJ17" s="611"/>
      <c r="DK17" s="611"/>
      <c r="DL17" s="611"/>
      <c r="DM17" s="611"/>
      <c r="DN17" s="611"/>
      <c r="DO17" s="611"/>
      <c r="DP17" s="612"/>
      <c r="DQ17" s="619">
        <v>3274151</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56640</v>
      </c>
      <c r="S18" s="611"/>
      <c r="T18" s="611"/>
      <c r="U18" s="611"/>
      <c r="V18" s="611"/>
      <c r="W18" s="611"/>
      <c r="X18" s="611"/>
      <c r="Y18" s="612"/>
      <c r="Z18" s="613">
        <v>0.2</v>
      </c>
      <c r="AA18" s="613"/>
      <c r="AB18" s="613"/>
      <c r="AC18" s="613"/>
      <c r="AD18" s="614">
        <v>56640</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55266</v>
      </c>
      <c r="S19" s="611"/>
      <c r="T19" s="611"/>
      <c r="U19" s="611"/>
      <c r="V19" s="611"/>
      <c r="W19" s="611"/>
      <c r="X19" s="611"/>
      <c r="Y19" s="612"/>
      <c r="Z19" s="613">
        <v>0.2</v>
      </c>
      <c r="AA19" s="613"/>
      <c r="AB19" s="613"/>
      <c r="AC19" s="613"/>
      <c r="AD19" s="614">
        <v>55266</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2362</v>
      </c>
      <c r="BH19" s="611"/>
      <c r="BI19" s="611"/>
      <c r="BJ19" s="611"/>
      <c r="BK19" s="611"/>
      <c r="BL19" s="611"/>
      <c r="BM19" s="611"/>
      <c r="BN19" s="612"/>
      <c r="BO19" s="613">
        <v>0</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1374</v>
      </c>
      <c r="S20" s="611"/>
      <c r="T20" s="611"/>
      <c r="U20" s="611"/>
      <c r="V20" s="611"/>
      <c r="W20" s="611"/>
      <c r="X20" s="611"/>
      <c r="Y20" s="612"/>
      <c r="Z20" s="613">
        <v>0</v>
      </c>
      <c r="AA20" s="613"/>
      <c r="AB20" s="613"/>
      <c r="AC20" s="613"/>
      <c r="AD20" s="614">
        <v>1374</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2362</v>
      </c>
      <c r="BH20" s="611"/>
      <c r="BI20" s="611"/>
      <c r="BJ20" s="611"/>
      <c r="BK20" s="611"/>
      <c r="BL20" s="611"/>
      <c r="BM20" s="611"/>
      <c r="BN20" s="612"/>
      <c r="BO20" s="613">
        <v>0</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31464009</v>
      </c>
      <c r="CS20" s="611"/>
      <c r="CT20" s="611"/>
      <c r="CU20" s="611"/>
      <c r="CV20" s="611"/>
      <c r="CW20" s="611"/>
      <c r="CX20" s="611"/>
      <c r="CY20" s="612"/>
      <c r="CZ20" s="613">
        <v>100</v>
      </c>
      <c r="DA20" s="613"/>
      <c r="DB20" s="613"/>
      <c r="DC20" s="613"/>
      <c r="DD20" s="619">
        <v>3113005</v>
      </c>
      <c r="DE20" s="611"/>
      <c r="DF20" s="611"/>
      <c r="DG20" s="611"/>
      <c r="DH20" s="611"/>
      <c r="DI20" s="611"/>
      <c r="DJ20" s="611"/>
      <c r="DK20" s="611"/>
      <c r="DL20" s="611"/>
      <c r="DM20" s="611"/>
      <c r="DN20" s="611"/>
      <c r="DO20" s="611"/>
      <c r="DP20" s="612"/>
      <c r="DQ20" s="619">
        <v>18018386</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9078902</v>
      </c>
      <c r="S21" s="611"/>
      <c r="T21" s="611"/>
      <c r="U21" s="611"/>
      <c r="V21" s="611"/>
      <c r="W21" s="611"/>
      <c r="X21" s="611"/>
      <c r="Y21" s="612"/>
      <c r="Z21" s="613">
        <v>27.8</v>
      </c>
      <c r="AA21" s="613"/>
      <c r="AB21" s="613"/>
      <c r="AC21" s="613"/>
      <c r="AD21" s="614">
        <v>8097817</v>
      </c>
      <c r="AE21" s="614"/>
      <c r="AF21" s="614"/>
      <c r="AG21" s="614"/>
      <c r="AH21" s="614"/>
      <c r="AI21" s="614"/>
      <c r="AJ21" s="614"/>
      <c r="AK21" s="614"/>
      <c r="AL21" s="615">
        <v>54.1</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2362</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8097817</v>
      </c>
      <c r="S22" s="611"/>
      <c r="T22" s="611"/>
      <c r="U22" s="611"/>
      <c r="V22" s="611"/>
      <c r="W22" s="611"/>
      <c r="X22" s="611"/>
      <c r="Y22" s="612"/>
      <c r="Z22" s="613">
        <v>24.8</v>
      </c>
      <c r="AA22" s="613"/>
      <c r="AB22" s="613"/>
      <c r="AC22" s="613"/>
      <c r="AD22" s="614">
        <v>8097817</v>
      </c>
      <c r="AE22" s="614"/>
      <c r="AF22" s="614"/>
      <c r="AG22" s="614"/>
      <c r="AH22" s="614"/>
      <c r="AI22" s="614"/>
      <c r="AJ22" s="614"/>
      <c r="AK22" s="614"/>
      <c r="AL22" s="615">
        <v>54.1</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981085</v>
      </c>
      <c r="S23" s="611"/>
      <c r="T23" s="611"/>
      <c r="U23" s="611"/>
      <c r="V23" s="611"/>
      <c r="W23" s="611"/>
      <c r="X23" s="611"/>
      <c r="Y23" s="612"/>
      <c r="Z23" s="613">
        <v>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15170137</v>
      </c>
      <c r="CS24" s="600"/>
      <c r="CT24" s="600"/>
      <c r="CU24" s="600"/>
      <c r="CV24" s="600"/>
      <c r="CW24" s="600"/>
      <c r="CX24" s="600"/>
      <c r="CY24" s="601"/>
      <c r="CZ24" s="604">
        <v>48.2</v>
      </c>
      <c r="DA24" s="605"/>
      <c r="DB24" s="605"/>
      <c r="DC24" s="621"/>
      <c r="DD24" s="645">
        <v>9974306</v>
      </c>
      <c r="DE24" s="600"/>
      <c r="DF24" s="600"/>
      <c r="DG24" s="600"/>
      <c r="DH24" s="600"/>
      <c r="DI24" s="600"/>
      <c r="DJ24" s="600"/>
      <c r="DK24" s="601"/>
      <c r="DL24" s="645">
        <v>9218678</v>
      </c>
      <c r="DM24" s="600"/>
      <c r="DN24" s="600"/>
      <c r="DO24" s="600"/>
      <c r="DP24" s="600"/>
      <c r="DQ24" s="600"/>
      <c r="DR24" s="600"/>
      <c r="DS24" s="600"/>
      <c r="DT24" s="600"/>
      <c r="DU24" s="600"/>
      <c r="DV24" s="601"/>
      <c r="DW24" s="604">
        <v>61.3</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15891012</v>
      </c>
      <c r="S25" s="611"/>
      <c r="T25" s="611"/>
      <c r="U25" s="611"/>
      <c r="V25" s="611"/>
      <c r="W25" s="611"/>
      <c r="X25" s="611"/>
      <c r="Y25" s="612"/>
      <c r="Z25" s="613">
        <v>48.6</v>
      </c>
      <c r="AA25" s="613"/>
      <c r="AB25" s="613"/>
      <c r="AC25" s="613"/>
      <c r="AD25" s="614">
        <v>14909927</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4078858</v>
      </c>
      <c r="CS25" s="642"/>
      <c r="CT25" s="642"/>
      <c r="CU25" s="642"/>
      <c r="CV25" s="642"/>
      <c r="CW25" s="642"/>
      <c r="CX25" s="642"/>
      <c r="CY25" s="643"/>
      <c r="CZ25" s="615">
        <v>13</v>
      </c>
      <c r="DA25" s="640"/>
      <c r="DB25" s="640"/>
      <c r="DC25" s="644"/>
      <c r="DD25" s="619">
        <v>3913226</v>
      </c>
      <c r="DE25" s="642"/>
      <c r="DF25" s="642"/>
      <c r="DG25" s="642"/>
      <c r="DH25" s="642"/>
      <c r="DI25" s="642"/>
      <c r="DJ25" s="642"/>
      <c r="DK25" s="643"/>
      <c r="DL25" s="619">
        <v>3879988</v>
      </c>
      <c r="DM25" s="642"/>
      <c r="DN25" s="642"/>
      <c r="DO25" s="642"/>
      <c r="DP25" s="642"/>
      <c r="DQ25" s="642"/>
      <c r="DR25" s="642"/>
      <c r="DS25" s="642"/>
      <c r="DT25" s="642"/>
      <c r="DU25" s="642"/>
      <c r="DV25" s="643"/>
      <c r="DW25" s="615">
        <v>25.8</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4945</v>
      </c>
      <c r="S26" s="611"/>
      <c r="T26" s="611"/>
      <c r="U26" s="611"/>
      <c r="V26" s="611"/>
      <c r="W26" s="611"/>
      <c r="X26" s="611"/>
      <c r="Y26" s="612"/>
      <c r="Z26" s="613">
        <v>0</v>
      </c>
      <c r="AA26" s="613"/>
      <c r="AB26" s="613"/>
      <c r="AC26" s="613"/>
      <c r="AD26" s="614">
        <v>4945</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2409062</v>
      </c>
      <c r="CS26" s="611"/>
      <c r="CT26" s="611"/>
      <c r="CU26" s="611"/>
      <c r="CV26" s="611"/>
      <c r="CW26" s="611"/>
      <c r="CX26" s="611"/>
      <c r="CY26" s="612"/>
      <c r="CZ26" s="615">
        <v>7.7</v>
      </c>
      <c r="DA26" s="640"/>
      <c r="DB26" s="640"/>
      <c r="DC26" s="644"/>
      <c r="DD26" s="619">
        <v>2295697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116151</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5177847</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7700743</v>
      </c>
      <c r="CS27" s="642"/>
      <c r="CT27" s="642"/>
      <c r="CU27" s="642"/>
      <c r="CV27" s="642"/>
      <c r="CW27" s="642"/>
      <c r="CX27" s="642"/>
      <c r="CY27" s="643"/>
      <c r="CZ27" s="615">
        <v>24.5</v>
      </c>
      <c r="DA27" s="640"/>
      <c r="DB27" s="640"/>
      <c r="DC27" s="644"/>
      <c r="DD27" s="619">
        <v>2786929</v>
      </c>
      <c r="DE27" s="642"/>
      <c r="DF27" s="642"/>
      <c r="DG27" s="642"/>
      <c r="DH27" s="642"/>
      <c r="DI27" s="642"/>
      <c r="DJ27" s="642"/>
      <c r="DK27" s="643"/>
      <c r="DL27" s="619">
        <v>2064539</v>
      </c>
      <c r="DM27" s="642"/>
      <c r="DN27" s="642"/>
      <c r="DO27" s="642"/>
      <c r="DP27" s="642"/>
      <c r="DQ27" s="642"/>
      <c r="DR27" s="642"/>
      <c r="DS27" s="642"/>
      <c r="DT27" s="642"/>
      <c r="DU27" s="642"/>
      <c r="DV27" s="643"/>
      <c r="DW27" s="615">
        <v>13.7</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280514</v>
      </c>
      <c r="S28" s="611"/>
      <c r="T28" s="611"/>
      <c r="U28" s="611"/>
      <c r="V28" s="611"/>
      <c r="W28" s="611"/>
      <c r="X28" s="611"/>
      <c r="Y28" s="612"/>
      <c r="Z28" s="613">
        <v>0.9</v>
      </c>
      <c r="AA28" s="613"/>
      <c r="AB28" s="613"/>
      <c r="AC28" s="613"/>
      <c r="AD28" s="614">
        <v>20119</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3390536</v>
      </c>
      <c r="CS28" s="611"/>
      <c r="CT28" s="611"/>
      <c r="CU28" s="611"/>
      <c r="CV28" s="611"/>
      <c r="CW28" s="611"/>
      <c r="CX28" s="611"/>
      <c r="CY28" s="612"/>
      <c r="CZ28" s="615">
        <v>10.8</v>
      </c>
      <c r="DA28" s="640"/>
      <c r="DB28" s="640"/>
      <c r="DC28" s="644"/>
      <c r="DD28" s="619">
        <v>3274151</v>
      </c>
      <c r="DE28" s="611"/>
      <c r="DF28" s="611"/>
      <c r="DG28" s="611"/>
      <c r="DH28" s="611"/>
      <c r="DI28" s="611"/>
      <c r="DJ28" s="611"/>
      <c r="DK28" s="612"/>
      <c r="DL28" s="619">
        <v>3274151</v>
      </c>
      <c r="DM28" s="611"/>
      <c r="DN28" s="611"/>
      <c r="DO28" s="611"/>
      <c r="DP28" s="611"/>
      <c r="DQ28" s="611"/>
      <c r="DR28" s="611"/>
      <c r="DS28" s="611"/>
      <c r="DT28" s="611"/>
      <c r="DU28" s="611"/>
      <c r="DV28" s="612"/>
      <c r="DW28" s="615">
        <v>21.8</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130430</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3390528</v>
      </c>
      <c r="CS29" s="642"/>
      <c r="CT29" s="642"/>
      <c r="CU29" s="642"/>
      <c r="CV29" s="642"/>
      <c r="CW29" s="642"/>
      <c r="CX29" s="642"/>
      <c r="CY29" s="643"/>
      <c r="CZ29" s="615">
        <v>10.8</v>
      </c>
      <c r="DA29" s="640"/>
      <c r="DB29" s="640"/>
      <c r="DC29" s="644"/>
      <c r="DD29" s="619">
        <v>3274143</v>
      </c>
      <c r="DE29" s="642"/>
      <c r="DF29" s="642"/>
      <c r="DG29" s="642"/>
      <c r="DH29" s="642"/>
      <c r="DI29" s="642"/>
      <c r="DJ29" s="642"/>
      <c r="DK29" s="643"/>
      <c r="DL29" s="619">
        <v>3274143</v>
      </c>
      <c r="DM29" s="642"/>
      <c r="DN29" s="642"/>
      <c r="DO29" s="642"/>
      <c r="DP29" s="642"/>
      <c r="DQ29" s="642"/>
      <c r="DR29" s="642"/>
      <c r="DS29" s="642"/>
      <c r="DT29" s="642"/>
      <c r="DU29" s="642"/>
      <c r="DV29" s="643"/>
      <c r="DW29" s="615">
        <v>21.8</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5904820</v>
      </c>
      <c r="S30" s="611"/>
      <c r="T30" s="611"/>
      <c r="U30" s="611"/>
      <c r="V30" s="611"/>
      <c r="W30" s="611"/>
      <c r="X30" s="611"/>
      <c r="Y30" s="612"/>
      <c r="Z30" s="613">
        <v>18.100000000000001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3277165</v>
      </c>
      <c r="CS30" s="611"/>
      <c r="CT30" s="611"/>
      <c r="CU30" s="611"/>
      <c r="CV30" s="611"/>
      <c r="CW30" s="611"/>
      <c r="CX30" s="611"/>
      <c r="CY30" s="612"/>
      <c r="CZ30" s="615">
        <v>10.4</v>
      </c>
      <c r="DA30" s="640"/>
      <c r="DB30" s="640"/>
      <c r="DC30" s="644"/>
      <c r="DD30" s="619">
        <v>3160780</v>
      </c>
      <c r="DE30" s="611"/>
      <c r="DF30" s="611"/>
      <c r="DG30" s="611"/>
      <c r="DH30" s="611"/>
      <c r="DI30" s="611"/>
      <c r="DJ30" s="611"/>
      <c r="DK30" s="612"/>
      <c r="DL30" s="619">
        <v>3160780</v>
      </c>
      <c r="DM30" s="611"/>
      <c r="DN30" s="611"/>
      <c r="DO30" s="611"/>
      <c r="DP30" s="611"/>
      <c r="DQ30" s="611"/>
      <c r="DR30" s="611"/>
      <c r="DS30" s="611"/>
      <c r="DT30" s="611"/>
      <c r="DU30" s="611"/>
      <c r="DV30" s="612"/>
      <c r="DW30" s="615">
        <v>21</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99.2</v>
      </c>
      <c r="BH31" s="654"/>
      <c r="BI31" s="654"/>
      <c r="BJ31" s="654"/>
      <c r="BK31" s="654"/>
      <c r="BL31" s="654"/>
      <c r="BM31" s="605">
        <v>96.8</v>
      </c>
      <c r="BN31" s="654"/>
      <c r="BO31" s="654"/>
      <c r="BP31" s="654"/>
      <c r="BQ31" s="655"/>
      <c r="BR31" s="666">
        <v>99.2</v>
      </c>
      <c r="BS31" s="654"/>
      <c r="BT31" s="654"/>
      <c r="BU31" s="654"/>
      <c r="BV31" s="654"/>
      <c r="BW31" s="654"/>
      <c r="BX31" s="605">
        <v>96.8</v>
      </c>
      <c r="BY31" s="654"/>
      <c r="BZ31" s="654"/>
      <c r="CA31" s="654"/>
      <c r="CB31" s="655"/>
      <c r="CD31" s="648"/>
      <c r="CE31" s="649"/>
      <c r="CF31" s="607" t="s">
        <v>300</v>
      </c>
      <c r="CG31" s="608"/>
      <c r="CH31" s="608"/>
      <c r="CI31" s="608"/>
      <c r="CJ31" s="608"/>
      <c r="CK31" s="608"/>
      <c r="CL31" s="608"/>
      <c r="CM31" s="608"/>
      <c r="CN31" s="608"/>
      <c r="CO31" s="608"/>
      <c r="CP31" s="608"/>
      <c r="CQ31" s="609"/>
      <c r="CR31" s="610">
        <v>113363</v>
      </c>
      <c r="CS31" s="642"/>
      <c r="CT31" s="642"/>
      <c r="CU31" s="642"/>
      <c r="CV31" s="642"/>
      <c r="CW31" s="642"/>
      <c r="CX31" s="642"/>
      <c r="CY31" s="643"/>
      <c r="CZ31" s="615">
        <v>0.4</v>
      </c>
      <c r="DA31" s="640"/>
      <c r="DB31" s="640"/>
      <c r="DC31" s="644"/>
      <c r="DD31" s="619">
        <v>113363</v>
      </c>
      <c r="DE31" s="642"/>
      <c r="DF31" s="642"/>
      <c r="DG31" s="642"/>
      <c r="DH31" s="642"/>
      <c r="DI31" s="642"/>
      <c r="DJ31" s="642"/>
      <c r="DK31" s="643"/>
      <c r="DL31" s="619">
        <v>113363</v>
      </c>
      <c r="DM31" s="642"/>
      <c r="DN31" s="642"/>
      <c r="DO31" s="642"/>
      <c r="DP31" s="642"/>
      <c r="DQ31" s="642"/>
      <c r="DR31" s="642"/>
      <c r="DS31" s="642"/>
      <c r="DT31" s="642"/>
      <c r="DU31" s="642"/>
      <c r="DV31" s="643"/>
      <c r="DW31" s="615">
        <v>0.8</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2676798</v>
      </c>
      <c r="S32" s="611"/>
      <c r="T32" s="611"/>
      <c r="U32" s="611"/>
      <c r="V32" s="611"/>
      <c r="W32" s="611"/>
      <c r="X32" s="611"/>
      <c r="Y32" s="612"/>
      <c r="Z32" s="613">
        <v>8.1999999999999993</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99.1</v>
      </c>
      <c r="BH32" s="642"/>
      <c r="BI32" s="642"/>
      <c r="BJ32" s="642"/>
      <c r="BK32" s="642"/>
      <c r="BL32" s="642"/>
      <c r="BM32" s="616">
        <v>97.4</v>
      </c>
      <c r="BN32" s="642"/>
      <c r="BO32" s="642"/>
      <c r="BP32" s="642"/>
      <c r="BQ32" s="665"/>
      <c r="BR32" s="667">
        <v>99.1</v>
      </c>
      <c r="BS32" s="642"/>
      <c r="BT32" s="642"/>
      <c r="BU32" s="642"/>
      <c r="BV32" s="642"/>
      <c r="BW32" s="642"/>
      <c r="BX32" s="616">
        <v>97.6</v>
      </c>
      <c r="BY32" s="642"/>
      <c r="BZ32" s="642"/>
      <c r="CA32" s="642"/>
      <c r="CB32" s="665"/>
      <c r="CD32" s="650"/>
      <c r="CE32" s="651"/>
      <c r="CF32" s="607" t="s">
        <v>304</v>
      </c>
      <c r="CG32" s="608"/>
      <c r="CH32" s="608"/>
      <c r="CI32" s="608"/>
      <c r="CJ32" s="608"/>
      <c r="CK32" s="608"/>
      <c r="CL32" s="608"/>
      <c r="CM32" s="608"/>
      <c r="CN32" s="608"/>
      <c r="CO32" s="608"/>
      <c r="CP32" s="608"/>
      <c r="CQ32" s="609"/>
      <c r="CR32" s="610">
        <v>8</v>
      </c>
      <c r="CS32" s="611"/>
      <c r="CT32" s="611"/>
      <c r="CU32" s="611"/>
      <c r="CV32" s="611"/>
      <c r="CW32" s="611"/>
      <c r="CX32" s="611"/>
      <c r="CY32" s="612"/>
      <c r="CZ32" s="615">
        <v>0</v>
      </c>
      <c r="DA32" s="640"/>
      <c r="DB32" s="640"/>
      <c r="DC32" s="644"/>
      <c r="DD32" s="619">
        <v>8</v>
      </c>
      <c r="DE32" s="611"/>
      <c r="DF32" s="611"/>
      <c r="DG32" s="611"/>
      <c r="DH32" s="611"/>
      <c r="DI32" s="611"/>
      <c r="DJ32" s="611"/>
      <c r="DK32" s="612"/>
      <c r="DL32" s="619">
        <v>8</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90092</v>
      </c>
      <c r="S33" s="611"/>
      <c r="T33" s="611"/>
      <c r="U33" s="611"/>
      <c r="V33" s="611"/>
      <c r="W33" s="611"/>
      <c r="X33" s="611"/>
      <c r="Y33" s="612"/>
      <c r="Z33" s="613">
        <v>0.3</v>
      </c>
      <c r="AA33" s="613"/>
      <c r="AB33" s="613"/>
      <c r="AC33" s="613"/>
      <c r="AD33" s="614">
        <v>29198</v>
      </c>
      <c r="AE33" s="614"/>
      <c r="AF33" s="614"/>
      <c r="AG33" s="614"/>
      <c r="AH33" s="614"/>
      <c r="AI33" s="614"/>
      <c r="AJ33" s="614"/>
      <c r="AK33" s="614"/>
      <c r="AL33" s="615">
        <v>0.2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99.2</v>
      </c>
      <c r="BH33" s="669"/>
      <c r="BI33" s="669"/>
      <c r="BJ33" s="669"/>
      <c r="BK33" s="669"/>
      <c r="BL33" s="669"/>
      <c r="BM33" s="670">
        <v>96.2</v>
      </c>
      <c r="BN33" s="669"/>
      <c r="BO33" s="669"/>
      <c r="BP33" s="669"/>
      <c r="BQ33" s="671"/>
      <c r="BR33" s="668">
        <v>99.1</v>
      </c>
      <c r="BS33" s="669"/>
      <c r="BT33" s="669"/>
      <c r="BU33" s="669"/>
      <c r="BV33" s="669"/>
      <c r="BW33" s="669"/>
      <c r="BX33" s="670">
        <v>96</v>
      </c>
      <c r="BY33" s="669"/>
      <c r="BZ33" s="669"/>
      <c r="CA33" s="669"/>
      <c r="CB33" s="671"/>
      <c r="CD33" s="607" t="s">
        <v>307</v>
      </c>
      <c r="CE33" s="608"/>
      <c r="CF33" s="608"/>
      <c r="CG33" s="608"/>
      <c r="CH33" s="608"/>
      <c r="CI33" s="608"/>
      <c r="CJ33" s="608"/>
      <c r="CK33" s="608"/>
      <c r="CL33" s="608"/>
      <c r="CM33" s="608"/>
      <c r="CN33" s="608"/>
      <c r="CO33" s="608"/>
      <c r="CP33" s="608"/>
      <c r="CQ33" s="609"/>
      <c r="CR33" s="610">
        <v>12947832</v>
      </c>
      <c r="CS33" s="642"/>
      <c r="CT33" s="642"/>
      <c r="CU33" s="642"/>
      <c r="CV33" s="642"/>
      <c r="CW33" s="642"/>
      <c r="CX33" s="642"/>
      <c r="CY33" s="643"/>
      <c r="CZ33" s="615">
        <v>41.2</v>
      </c>
      <c r="DA33" s="640"/>
      <c r="DB33" s="640"/>
      <c r="DC33" s="644"/>
      <c r="DD33" s="619">
        <v>7201414</v>
      </c>
      <c r="DE33" s="642"/>
      <c r="DF33" s="642"/>
      <c r="DG33" s="642"/>
      <c r="DH33" s="642"/>
      <c r="DI33" s="642"/>
      <c r="DJ33" s="642"/>
      <c r="DK33" s="643"/>
      <c r="DL33" s="619">
        <v>4625809</v>
      </c>
      <c r="DM33" s="642"/>
      <c r="DN33" s="642"/>
      <c r="DO33" s="642"/>
      <c r="DP33" s="642"/>
      <c r="DQ33" s="642"/>
      <c r="DR33" s="642"/>
      <c r="DS33" s="642"/>
      <c r="DT33" s="642"/>
      <c r="DU33" s="642"/>
      <c r="DV33" s="643"/>
      <c r="DW33" s="615">
        <v>30.7</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1547663</v>
      </c>
      <c r="S34" s="611"/>
      <c r="T34" s="611"/>
      <c r="U34" s="611"/>
      <c r="V34" s="611"/>
      <c r="W34" s="611"/>
      <c r="X34" s="611"/>
      <c r="Y34" s="612"/>
      <c r="Z34" s="613">
        <v>4.7</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3340395</v>
      </c>
      <c r="CS34" s="611"/>
      <c r="CT34" s="611"/>
      <c r="CU34" s="611"/>
      <c r="CV34" s="611"/>
      <c r="CW34" s="611"/>
      <c r="CX34" s="611"/>
      <c r="CY34" s="612"/>
      <c r="CZ34" s="615">
        <v>10.6</v>
      </c>
      <c r="DA34" s="640"/>
      <c r="DB34" s="640"/>
      <c r="DC34" s="644"/>
      <c r="DD34" s="619">
        <v>2312816</v>
      </c>
      <c r="DE34" s="611"/>
      <c r="DF34" s="611"/>
      <c r="DG34" s="611"/>
      <c r="DH34" s="611"/>
      <c r="DI34" s="611"/>
      <c r="DJ34" s="611"/>
      <c r="DK34" s="612"/>
      <c r="DL34" s="619">
        <v>1759083</v>
      </c>
      <c r="DM34" s="611"/>
      <c r="DN34" s="611"/>
      <c r="DO34" s="611"/>
      <c r="DP34" s="611"/>
      <c r="DQ34" s="611"/>
      <c r="DR34" s="611"/>
      <c r="DS34" s="611"/>
      <c r="DT34" s="611"/>
      <c r="DU34" s="611"/>
      <c r="DV34" s="612"/>
      <c r="DW34" s="615">
        <v>11.7</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1316922</v>
      </c>
      <c r="S35" s="611"/>
      <c r="T35" s="611"/>
      <c r="U35" s="611"/>
      <c r="V35" s="611"/>
      <c r="W35" s="611"/>
      <c r="X35" s="611"/>
      <c r="Y35" s="612"/>
      <c r="Z35" s="613">
        <v>4</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160895</v>
      </c>
      <c r="CS35" s="642"/>
      <c r="CT35" s="642"/>
      <c r="CU35" s="642"/>
      <c r="CV35" s="642"/>
      <c r="CW35" s="642"/>
      <c r="CX35" s="642"/>
      <c r="CY35" s="643"/>
      <c r="CZ35" s="615">
        <v>0.5</v>
      </c>
      <c r="DA35" s="640"/>
      <c r="DB35" s="640"/>
      <c r="DC35" s="644"/>
      <c r="DD35" s="619">
        <v>97795</v>
      </c>
      <c r="DE35" s="642"/>
      <c r="DF35" s="642"/>
      <c r="DG35" s="642"/>
      <c r="DH35" s="642"/>
      <c r="DI35" s="642"/>
      <c r="DJ35" s="642"/>
      <c r="DK35" s="643"/>
      <c r="DL35" s="619">
        <v>96730</v>
      </c>
      <c r="DM35" s="642"/>
      <c r="DN35" s="642"/>
      <c r="DO35" s="642"/>
      <c r="DP35" s="642"/>
      <c r="DQ35" s="642"/>
      <c r="DR35" s="642"/>
      <c r="DS35" s="642"/>
      <c r="DT35" s="642"/>
      <c r="DU35" s="642"/>
      <c r="DV35" s="643"/>
      <c r="DW35" s="615">
        <v>0.6</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695014</v>
      </c>
      <c r="S36" s="611"/>
      <c r="T36" s="611"/>
      <c r="U36" s="611"/>
      <c r="V36" s="611"/>
      <c r="W36" s="611"/>
      <c r="X36" s="611"/>
      <c r="Y36" s="612"/>
      <c r="Z36" s="613">
        <v>2.1</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3057693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90996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5459809</v>
      </c>
      <c r="CS36" s="611"/>
      <c r="CT36" s="611"/>
      <c r="CU36" s="611"/>
      <c r="CV36" s="611"/>
      <c r="CW36" s="611"/>
      <c r="CX36" s="611"/>
      <c r="CY36" s="612"/>
      <c r="CZ36" s="615">
        <v>17.399999999999999</v>
      </c>
      <c r="DA36" s="640"/>
      <c r="DB36" s="640"/>
      <c r="DC36" s="644"/>
      <c r="DD36" s="619">
        <v>2119882</v>
      </c>
      <c r="DE36" s="611"/>
      <c r="DF36" s="611"/>
      <c r="DG36" s="611"/>
      <c r="DH36" s="611"/>
      <c r="DI36" s="611"/>
      <c r="DJ36" s="611"/>
      <c r="DK36" s="612"/>
      <c r="DL36" s="619">
        <v>776892</v>
      </c>
      <c r="DM36" s="611"/>
      <c r="DN36" s="611"/>
      <c r="DO36" s="611"/>
      <c r="DP36" s="611"/>
      <c r="DQ36" s="611"/>
      <c r="DR36" s="611"/>
      <c r="DS36" s="611"/>
      <c r="DT36" s="611"/>
      <c r="DU36" s="611"/>
      <c r="DV36" s="612"/>
      <c r="DW36" s="615">
        <v>5.2</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190266</v>
      </c>
      <c r="S37" s="611"/>
      <c r="T37" s="611"/>
      <c r="U37" s="611"/>
      <c r="V37" s="611"/>
      <c r="W37" s="611"/>
      <c r="X37" s="611"/>
      <c r="Y37" s="612"/>
      <c r="Z37" s="613">
        <v>0.6</v>
      </c>
      <c r="AA37" s="613"/>
      <c r="AB37" s="613"/>
      <c r="AC37" s="613"/>
      <c r="AD37" s="614">
        <v>23</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304298</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3185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2731033</v>
      </c>
      <c r="CS37" s="642"/>
      <c r="CT37" s="642"/>
      <c r="CU37" s="642"/>
      <c r="CV37" s="642"/>
      <c r="CW37" s="642"/>
      <c r="CX37" s="642"/>
      <c r="CY37" s="643"/>
      <c r="CZ37" s="615">
        <v>8.6999999999999993</v>
      </c>
      <c r="DA37" s="640"/>
      <c r="DB37" s="640"/>
      <c r="DC37" s="644"/>
      <c r="DD37" s="619">
        <v>259831</v>
      </c>
      <c r="DE37" s="642"/>
      <c r="DF37" s="642"/>
      <c r="DG37" s="642"/>
      <c r="DH37" s="642"/>
      <c r="DI37" s="642"/>
      <c r="DJ37" s="642"/>
      <c r="DK37" s="643"/>
      <c r="DL37" s="619">
        <v>97644</v>
      </c>
      <c r="DM37" s="642"/>
      <c r="DN37" s="642"/>
      <c r="DO37" s="642"/>
      <c r="DP37" s="642"/>
      <c r="DQ37" s="642"/>
      <c r="DR37" s="642"/>
      <c r="DS37" s="642"/>
      <c r="DT37" s="642"/>
      <c r="DU37" s="642"/>
      <c r="DV37" s="643"/>
      <c r="DW37" s="615">
        <v>0.6</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3833600</v>
      </c>
      <c r="S38" s="611"/>
      <c r="T38" s="611"/>
      <c r="U38" s="611"/>
      <c r="V38" s="611"/>
      <c r="W38" s="611"/>
      <c r="X38" s="611"/>
      <c r="Y38" s="612"/>
      <c r="Z38" s="613">
        <v>11.7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178137</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6381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2575258</v>
      </c>
      <c r="CS38" s="611"/>
      <c r="CT38" s="611"/>
      <c r="CU38" s="611"/>
      <c r="CV38" s="611"/>
      <c r="CW38" s="611"/>
      <c r="CX38" s="611"/>
      <c r="CY38" s="612"/>
      <c r="CZ38" s="615">
        <v>8.1999999999999993</v>
      </c>
      <c r="DA38" s="640"/>
      <c r="DB38" s="640"/>
      <c r="DC38" s="644"/>
      <c r="DD38" s="619">
        <v>2092997</v>
      </c>
      <c r="DE38" s="611"/>
      <c r="DF38" s="611"/>
      <c r="DG38" s="611"/>
      <c r="DH38" s="611"/>
      <c r="DI38" s="611"/>
      <c r="DJ38" s="611"/>
      <c r="DK38" s="612"/>
      <c r="DL38" s="619">
        <v>1993104</v>
      </c>
      <c r="DM38" s="611"/>
      <c r="DN38" s="611"/>
      <c r="DO38" s="611"/>
      <c r="DP38" s="611"/>
      <c r="DQ38" s="611"/>
      <c r="DR38" s="611"/>
      <c r="DS38" s="611"/>
      <c r="DT38" s="611"/>
      <c r="DU38" s="611"/>
      <c r="DV38" s="612"/>
      <c r="DW38" s="615">
        <v>13.2</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86515</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9358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1411475</v>
      </c>
      <c r="CS39" s="642"/>
      <c r="CT39" s="642"/>
      <c r="CU39" s="642"/>
      <c r="CV39" s="642"/>
      <c r="CW39" s="642"/>
      <c r="CX39" s="642"/>
      <c r="CY39" s="643"/>
      <c r="CZ39" s="615">
        <v>4.5</v>
      </c>
      <c r="DA39" s="640"/>
      <c r="DB39" s="640"/>
      <c r="DC39" s="644"/>
      <c r="DD39" s="619">
        <v>577924</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84900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87</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32678227</v>
      </c>
      <c r="S41" s="683"/>
      <c r="T41" s="683"/>
      <c r="U41" s="683"/>
      <c r="V41" s="683"/>
      <c r="W41" s="683"/>
      <c r="X41" s="683"/>
      <c r="Y41" s="687"/>
      <c r="Z41" s="688">
        <v>100</v>
      </c>
      <c r="AA41" s="688"/>
      <c r="AB41" s="688"/>
      <c r="AC41" s="688"/>
      <c r="AD41" s="689">
        <v>14962685</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467322</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2021421</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503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3346040</v>
      </c>
      <c r="CS42" s="642"/>
      <c r="CT42" s="642"/>
      <c r="CU42" s="642"/>
      <c r="CV42" s="642"/>
      <c r="CW42" s="642"/>
      <c r="CX42" s="642"/>
      <c r="CY42" s="643"/>
      <c r="CZ42" s="615">
        <v>10.6</v>
      </c>
      <c r="DA42" s="640"/>
      <c r="DB42" s="640"/>
      <c r="DC42" s="644"/>
      <c r="DD42" s="619">
        <v>842666</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53713</v>
      </c>
      <c r="CS43" s="642"/>
      <c r="CT43" s="642"/>
      <c r="CU43" s="642"/>
      <c r="CV43" s="642"/>
      <c r="CW43" s="642"/>
      <c r="CX43" s="642"/>
      <c r="CY43" s="643"/>
      <c r="CZ43" s="615">
        <v>0.2</v>
      </c>
      <c r="DA43" s="640"/>
      <c r="DB43" s="640"/>
      <c r="DC43" s="644"/>
      <c r="DD43" s="619">
        <v>53713</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3113005</v>
      </c>
      <c r="CS44" s="611"/>
      <c r="CT44" s="611"/>
      <c r="CU44" s="611"/>
      <c r="CV44" s="611"/>
      <c r="CW44" s="611"/>
      <c r="CX44" s="611"/>
      <c r="CY44" s="612"/>
      <c r="CZ44" s="615">
        <v>9.9</v>
      </c>
      <c r="DA44" s="616"/>
      <c r="DB44" s="616"/>
      <c r="DC44" s="622"/>
      <c r="DD44" s="619">
        <v>720454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1892876</v>
      </c>
      <c r="CS45" s="642"/>
      <c r="CT45" s="642"/>
      <c r="CU45" s="642"/>
      <c r="CV45" s="642"/>
      <c r="CW45" s="642"/>
      <c r="CX45" s="642"/>
      <c r="CY45" s="643"/>
      <c r="CZ45" s="615">
        <v>6</v>
      </c>
      <c r="DA45" s="640"/>
      <c r="DB45" s="640"/>
      <c r="DC45" s="644"/>
      <c r="DD45" s="619">
        <v>126703</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1036285</v>
      </c>
      <c r="CS46" s="611"/>
      <c r="CT46" s="611"/>
      <c r="CU46" s="611"/>
      <c r="CV46" s="611"/>
      <c r="CW46" s="611"/>
      <c r="CX46" s="611"/>
      <c r="CY46" s="612"/>
      <c r="CZ46" s="615">
        <v>3.3</v>
      </c>
      <c r="DA46" s="616"/>
      <c r="DB46" s="616"/>
      <c r="DC46" s="622"/>
      <c r="DD46" s="619">
        <v>537307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233035</v>
      </c>
      <c r="CS47" s="642"/>
      <c r="CT47" s="642"/>
      <c r="CU47" s="642"/>
      <c r="CV47" s="642"/>
      <c r="CW47" s="642"/>
      <c r="CX47" s="642"/>
      <c r="CY47" s="643"/>
      <c r="CZ47" s="615">
        <v>0.7</v>
      </c>
      <c r="DA47" s="640"/>
      <c r="DB47" s="640"/>
      <c r="DC47" s="644"/>
      <c r="DD47" s="619">
        <v>122212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31464009</v>
      </c>
      <c r="CS49" s="669"/>
      <c r="CT49" s="669"/>
      <c r="CU49" s="669"/>
      <c r="CV49" s="669"/>
      <c r="CW49" s="669"/>
      <c r="CX49" s="669"/>
      <c r="CY49" s="698"/>
      <c r="CZ49" s="690">
        <v>100</v>
      </c>
      <c r="DA49" s="699"/>
      <c r="DB49" s="699"/>
      <c r="DC49" s="700"/>
      <c r="DD49" s="701">
        <v>18018386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CBO9573ArvEJRmOtQZerPf7LMEQvLRkNxIAvI8B5MhJ8cAbP9YFKBlvjsT8x1G2Yocz+qfpUgkKnO1iZAwkdQ==" saltValue="6E0/irEuL5X2aUIl4bjc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32699</v>
      </c>
      <c r="R7" s="740"/>
      <c r="S7" s="740"/>
      <c r="T7" s="740"/>
      <c r="U7" s="740"/>
      <c r="V7" s="740">
        <v>31485</v>
      </c>
      <c r="W7" s="740"/>
      <c r="X7" s="740"/>
      <c r="Y7" s="740"/>
      <c r="Z7" s="740"/>
      <c r="AA7" s="740">
        <v>1214</v>
      </c>
      <c r="AB7" s="740"/>
      <c r="AC7" s="740"/>
      <c r="AD7" s="740"/>
      <c r="AE7" s="741"/>
      <c r="AF7" s="742">
        <v>1013</v>
      </c>
      <c r="AG7" s="743"/>
      <c r="AH7" s="743"/>
      <c r="AI7" s="743"/>
      <c r="AJ7" s="744"/>
      <c r="AK7" s="745">
        <v>1317</v>
      </c>
      <c r="AL7" s="746"/>
      <c r="AM7" s="746"/>
      <c r="AN7" s="746"/>
      <c r="AO7" s="746"/>
      <c r="AP7" s="746">
        <v>31318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558</v>
      </c>
      <c r="BT7" s="734"/>
      <c r="BU7" s="734"/>
      <c r="BV7" s="734"/>
      <c r="BW7" s="734"/>
      <c r="BX7" s="734"/>
      <c r="BY7" s="734"/>
      <c r="BZ7" s="734"/>
      <c r="CA7" s="734"/>
      <c r="CB7" s="734"/>
      <c r="CC7" s="734"/>
      <c r="CD7" s="734"/>
      <c r="CE7" s="734"/>
      <c r="CF7" s="734"/>
      <c r="CG7" s="749"/>
      <c r="CH7" s="730">
        <v>-2</v>
      </c>
      <c r="CI7" s="731"/>
      <c r="CJ7" s="731"/>
      <c r="CK7" s="731"/>
      <c r="CL7" s="732"/>
      <c r="CM7" s="730">
        <v>29</v>
      </c>
      <c r="CN7" s="731"/>
      <c r="CO7" s="731"/>
      <c r="CP7" s="731"/>
      <c r="CQ7" s="732"/>
      <c r="CR7" s="730">
        <v>8</v>
      </c>
      <c r="CS7" s="731"/>
      <c r="CT7" s="731"/>
      <c r="CU7" s="731"/>
      <c r="CV7" s="732"/>
      <c r="CW7" s="730">
        <v>4</v>
      </c>
      <c r="CX7" s="731"/>
      <c r="CY7" s="731"/>
      <c r="CZ7" s="731"/>
      <c r="DA7" s="732"/>
      <c r="DB7" s="730" t="s">
        <v>552</v>
      </c>
      <c r="DC7" s="731"/>
      <c r="DD7" s="731"/>
      <c r="DE7" s="731"/>
      <c r="DF7" s="732"/>
      <c r="DG7" s="730" t="s">
        <v>552</v>
      </c>
      <c r="DH7" s="731"/>
      <c r="DI7" s="731"/>
      <c r="DJ7" s="731"/>
      <c r="DK7" s="732"/>
      <c r="DL7" s="730" t="s">
        <v>552</v>
      </c>
      <c r="DM7" s="731"/>
      <c r="DN7" s="731"/>
      <c r="DO7" s="731"/>
      <c r="DP7" s="732"/>
      <c r="DQ7" s="730" t="s">
        <v>552</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559</v>
      </c>
      <c r="BT8" s="761"/>
      <c r="BU8" s="761"/>
      <c r="BV8" s="761"/>
      <c r="BW8" s="761"/>
      <c r="BX8" s="761"/>
      <c r="BY8" s="761"/>
      <c r="BZ8" s="761"/>
      <c r="CA8" s="761"/>
      <c r="CB8" s="761"/>
      <c r="CC8" s="761"/>
      <c r="CD8" s="761"/>
      <c r="CE8" s="761"/>
      <c r="CF8" s="761"/>
      <c r="CG8" s="762"/>
      <c r="CH8" s="763">
        <v>32</v>
      </c>
      <c r="CI8" s="764"/>
      <c r="CJ8" s="764"/>
      <c r="CK8" s="764"/>
      <c r="CL8" s="765"/>
      <c r="CM8" s="763">
        <v>598</v>
      </c>
      <c r="CN8" s="764"/>
      <c r="CO8" s="764"/>
      <c r="CP8" s="764"/>
      <c r="CQ8" s="765"/>
      <c r="CR8" s="763">
        <v>5</v>
      </c>
      <c r="CS8" s="764"/>
      <c r="CT8" s="764"/>
      <c r="CU8" s="764"/>
      <c r="CV8" s="765"/>
      <c r="CW8" s="763" t="s">
        <v>552</v>
      </c>
      <c r="CX8" s="764"/>
      <c r="CY8" s="764"/>
      <c r="CZ8" s="764"/>
      <c r="DA8" s="765"/>
      <c r="DB8" s="763" t="s">
        <v>552</v>
      </c>
      <c r="DC8" s="764"/>
      <c r="DD8" s="764"/>
      <c r="DE8" s="764"/>
      <c r="DF8" s="765"/>
      <c r="DG8" s="763" t="s">
        <v>552</v>
      </c>
      <c r="DH8" s="764"/>
      <c r="DI8" s="764"/>
      <c r="DJ8" s="764"/>
      <c r="DK8" s="765"/>
      <c r="DL8" s="763" t="s">
        <v>552</v>
      </c>
      <c r="DM8" s="764"/>
      <c r="DN8" s="764"/>
      <c r="DO8" s="764"/>
      <c r="DP8" s="765"/>
      <c r="DQ8" s="763" t="s">
        <v>552</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32678</v>
      </c>
      <c r="R23" s="780"/>
      <c r="S23" s="780"/>
      <c r="T23" s="780"/>
      <c r="U23" s="780"/>
      <c r="V23" s="780">
        <v>31464</v>
      </c>
      <c r="W23" s="780"/>
      <c r="X23" s="780"/>
      <c r="Y23" s="780"/>
      <c r="Z23" s="780"/>
      <c r="AA23" s="780">
        <v>1214</v>
      </c>
      <c r="AB23" s="780"/>
      <c r="AC23" s="780"/>
      <c r="AD23" s="780"/>
      <c r="AE23" s="781"/>
      <c r="AF23" s="782">
        <v>1013</v>
      </c>
      <c r="AG23" s="780"/>
      <c r="AH23" s="780"/>
      <c r="AI23" s="780"/>
      <c r="AJ23" s="783"/>
      <c r="AK23" s="784"/>
      <c r="AL23" s="785"/>
      <c r="AM23" s="785"/>
      <c r="AN23" s="785"/>
      <c r="AO23" s="785"/>
      <c r="AP23" s="780">
        <v>31318</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6283</v>
      </c>
      <c r="R28" s="810"/>
      <c r="S28" s="810"/>
      <c r="T28" s="810"/>
      <c r="U28" s="810"/>
      <c r="V28" s="810">
        <v>6192</v>
      </c>
      <c r="W28" s="810"/>
      <c r="X28" s="810"/>
      <c r="Y28" s="810"/>
      <c r="Z28" s="810"/>
      <c r="AA28" s="810">
        <v>91</v>
      </c>
      <c r="AB28" s="810"/>
      <c r="AC28" s="810"/>
      <c r="AD28" s="810"/>
      <c r="AE28" s="811"/>
      <c r="AF28" s="812">
        <v>91</v>
      </c>
      <c r="AG28" s="810"/>
      <c r="AH28" s="810"/>
      <c r="AI28" s="810"/>
      <c r="AJ28" s="813"/>
      <c r="AK28" s="814">
        <v>395</v>
      </c>
      <c r="AL28" s="815"/>
      <c r="AM28" s="815"/>
      <c r="AN28" s="815"/>
      <c r="AO28" s="815"/>
      <c r="AP28" s="815" t="s">
        <v>552</v>
      </c>
      <c r="AQ28" s="815"/>
      <c r="AR28" s="815"/>
      <c r="AS28" s="815"/>
      <c r="AT28" s="815"/>
      <c r="AU28" s="815" t="s">
        <v>552</v>
      </c>
      <c r="AV28" s="815"/>
      <c r="AW28" s="815"/>
      <c r="AX28" s="815"/>
      <c r="AY28" s="815"/>
      <c r="AZ28" s="816" t="s">
        <v>552</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5832</v>
      </c>
      <c r="R29" s="771"/>
      <c r="S29" s="771"/>
      <c r="T29" s="771"/>
      <c r="U29" s="771"/>
      <c r="V29" s="771">
        <v>5545</v>
      </c>
      <c r="W29" s="771"/>
      <c r="X29" s="771"/>
      <c r="Y29" s="771"/>
      <c r="Z29" s="771"/>
      <c r="AA29" s="771">
        <v>287</v>
      </c>
      <c r="AB29" s="771"/>
      <c r="AC29" s="771"/>
      <c r="AD29" s="771"/>
      <c r="AE29" s="772"/>
      <c r="AF29" s="773">
        <v>287</v>
      </c>
      <c r="AG29" s="774"/>
      <c r="AH29" s="774"/>
      <c r="AI29" s="774"/>
      <c r="AJ29" s="775"/>
      <c r="AK29" s="821">
        <v>839</v>
      </c>
      <c r="AL29" s="817"/>
      <c r="AM29" s="817"/>
      <c r="AN29" s="817"/>
      <c r="AO29" s="817"/>
      <c r="AP29" s="817" t="s">
        <v>552</v>
      </c>
      <c r="AQ29" s="817"/>
      <c r="AR29" s="817"/>
      <c r="AS29" s="817"/>
      <c r="AT29" s="817"/>
      <c r="AU29" s="817" t="s">
        <v>552</v>
      </c>
      <c r="AV29" s="817"/>
      <c r="AW29" s="817"/>
      <c r="AX29" s="817"/>
      <c r="AY29" s="817"/>
      <c r="AZ29" s="818" t="s">
        <v>552</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856</v>
      </c>
      <c r="R30" s="771"/>
      <c r="S30" s="771"/>
      <c r="T30" s="771"/>
      <c r="U30" s="771"/>
      <c r="V30" s="771">
        <v>854</v>
      </c>
      <c r="W30" s="771"/>
      <c r="X30" s="771"/>
      <c r="Y30" s="771"/>
      <c r="Z30" s="771"/>
      <c r="AA30" s="771">
        <v>2</v>
      </c>
      <c r="AB30" s="771"/>
      <c r="AC30" s="771"/>
      <c r="AD30" s="771"/>
      <c r="AE30" s="772"/>
      <c r="AF30" s="773">
        <v>2</v>
      </c>
      <c r="AG30" s="774"/>
      <c r="AH30" s="774"/>
      <c r="AI30" s="774"/>
      <c r="AJ30" s="775"/>
      <c r="AK30" s="821">
        <v>262</v>
      </c>
      <c r="AL30" s="817"/>
      <c r="AM30" s="817"/>
      <c r="AN30" s="817"/>
      <c r="AO30" s="817"/>
      <c r="AP30" s="817" t="s">
        <v>552</v>
      </c>
      <c r="AQ30" s="817"/>
      <c r="AR30" s="817"/>
      <c r="AS30" s="817"/>
      <c r="AT30" s="817"/>
      <c r="AU30" s="817" t="s">
        <v>552</v>
      </c>
      <c r="AV30" s="817"/>
      <c r="AW30" s="817"/>
      <c r="AX30" s="817"/>
      <c r="AY30" s="817"/>
      <c r="AZ30" s="818" t="s">
        <v>552</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965</v>
      </c>
      <c r="R31" s="771"/>
      <c r="S31" s="771"/>
      <c r="T31" s="771"/>
      <c r="U31" s="771"/>
      <c r="V31" s="771">
        <v>777</v>
      </c>
      <c r="W31" s="771"/>
      <c r="X31" s="771"/>
      <c r="Y31" s="771"/>
      <c r="Z31" s="771"/>
      <c r="AA31" s="771">
        <v>188</v>
      </c>
      <c r="AB31" s="771"/>
      <c r="AC31" s="771"/>
      <c r="AD31" s="771"/>
      <c r="AE31" s="772"/>
      <c r="AF31" s="773">
        <v>1949</v>
      </c>
      <c r="AG31" s="774"/>
      <c r="AH31" s="774"/>
      <c r="AI31" s="774"/>
      <c r="AJ31" s="775"/>
      <c r="AK31" s="821">
        <v>174</v>
      </c>
      <c r="AL31" s="817"/>
      <c r="AM31" s="817"/>
      <c r="AN31" s="817"/>
      <c r="AO31" s="817"/>
      <c r="AP31" s="817">
        <v>1035</v>
      </c>
      <c r="AQ31" s="817"/>
      <c r="AR31" s="817"/>
      <c r="AS31" s="817"/>
      <c r="AT31" s="817"/>
      <c r="AU31" s="817">
        <v>480</v>
      </c>
      <c r="AV31" s="817"/>
      <c r="AW31" s="817"/>
      <c r="AX31" s="817"/>
      <c r="AY31" s="817"/>
      <c r="AZ31" s="818" t="s">
        <v>552</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393</v>
      </c>
      <c r="C32" s="768"/>
      <c r="D32" s="768"/>
      <c r="E32" s="768"/>
      <c r="F32" s="768"/>
      <c r="G32" s="768"/>
      <c r="H32" s="768"/>
      <c r="I32" s="768"/>
      <c r="J32" s="768"/>
      <c r="K32" s="768"/>
      <c r="L32" s="768"/>
      <c r="M32" s="768"/>
      <c r="N32" s="768"/>
      <c r="O32" s="768"/>
      <c r="P32" s="769"/>
      <c r="Q32" s="770">
        <v>781</v>
      </c>
      <c r="R32" s="771"/>
      <c r="S32" s="771"/>
      <c r="T32" s="771"/>
      <c r="U32" s="771"/>
      <c r="V32" s="771">
        <v>516</v>
      </c>
      <c r="W32" s="771"/>
      <c r="X32" s="771"/>
      <c r="Y32" s="771"/>
      <c r="Z32" s="771"/>
      <c r="AA32" s="771">
        <v>265</v>
      </c>
      <c r="AB32" s="771"/>
      <c r="AC32" s="771"/>
      <c r="AD32" s="771"/>
      <c r="AE32" s="772"/>
      <c r="AF32" s="773">
        <v>920</v>
      </c>
      <c r="AG32" s="774"/>
      <c r="AH32" s="774"/>
      <c r="AI32" s="774"/>
      <c r="AJ32" s="775"/>
      <c r="AK32" s="821" t="s">
        <v>552</v>
      </c>
      <c r="AL32" s="817"/>
      <c r="AM32" s="817"/>
      <c r="AN32" s="817"/>
      <c r="AO32" s="817"/>
      <c r="AP32" s="817">
        <v>1734</v>
      </c>
      <c r="AQ32" s="817"/>
      <c r="AR32" s="817"/>
      <c r="AS32" s="817"/>
      <c r="AT32" s="817"/>
      <c r="AU32" s="817">
        <v>1337</v>
      </c>
      <c r="AV32" s="817"/>
      <c r="AW32" s="817"/>
      <c r="AX32" s="817"/>
      <c r="AY32" s="817"/>
      <c r="AZ32" s="818" t="s">
        <v>552</v>
      </c>
      <c r="BA32" s="818"/>
      <c r="BB32" s="818"/>
      <c r="BC32" s="818"/>
      <c r="BD32" s="818"/>
      <c r="BE32" s="819" t="s">
        <v>392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394</v>
      </c>
      <c r="C33" s="768"/>
      <c r="D33" s="768"/>
      <c r="E33" s="768"/>
      <c r="F33" s="768"/>
      <c r="G33" s="768"/>
      <c r="H33" s="768"/>
      <c r="I33" s="768"/>
      <c r="J33" s="768"/>
      <c r="K33" s="768"/>
      <c r="L33" s="768"/>
      <c r="M33" s="768"/>
      <c r="N33" s="768"/>
      <c r="O33" s="768"/>
      <c r="P33" s="769"/>
      <c r="Q33" s="770">
        <v>169</v>
      </c>
      <c r="R33" s="771"/>
      <c r="S33" s="771"/>
      <c r="T33" s="771"/>
      <c r="U33" s="771"/>
      <c r="V33" s="771">
        <v>169</v>
      </c>
      <c r="W33" s="771"/>
      <c r="X33" s="771"/>
      <c r="Y33" s="771"/>
      <c r="Z33" s="771"/>
      <c r="AA33" s="771">
        <v>0</v>
      </c>
      <c r="AB33" s="771"/>
      <c r="AC33" s="771"/>
      <c r="AD33" s="771"/>
      <c r="AE33" s="772"/>
      <c r="AF33" s="773" t="s">
        <v>122</v>
      </c>
      <c r="AG33" s="774"/>
      <c r="AH33" s="774"/>
      <c r="AI33" s="774"/>
      <c r="AJ33" s="775"/>
      <c r="AK33" s="821">
        <v>38</v>
      </c>
      <c r="AL33" s="817"/>
      <c r="AM33" s="817"/>
      <c r="AN33" s="817"/>
      <c r="AO33" s="817"/>
      <c r="AP33" s="817" t="s">
        <v>552</v>
      </c>
      <c r="AQ33" s="817"/>
      <c r="AR33" s="817"/>
      <c r="AS33" s="817"/>
      <c r="AT33" s="817"/>
      <c r="AU33" s="817" t="s">
        <v>552</v>
      </c>
      <c r="AV33" s="817"/>
      <c r="AW33" s="817"/>
      <c r="AX33" s="817"/>
      <c r="AY33" s="817"/>
      <c r="AZ33" s="818" t="s">
        <v>552</v>
      </c>
      <c r="BA33" s="818"/>
      <c r="BB33" s="818"/>
      <c r="BC33" s="818"/>
      <c r="BD33" s="818"/>
      <c r="BE33" s="819" t="s">
        <v>395</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396</v>
      </c>
      <c r="C34" s="768"/>
      <c r="D34" s="768"/>
      <c r="E34" s="768"/>
      <c r="F34" s="768"/>
      <c r="G34" s="768"/>
      <c r="H34" s="768"/>
      <c r="I34" s="768"/>
      <c r="J34" s="768"/>
      <c r="K34" s="768"/>
      <c r="L34" s="768"/>
      <c r="M34" s="768"/>
      <c r="N34" s="768"/>
      <c r="O34" s="768"/>
      <c r="P34" s="769"/>
      <c r="Q34" s="770">
        <v>6</v>
      </c>
      <c r="R34" s="771"/>
      <c r="S34" s="771"/>
      <c r="T34" s="771"/>
      <c r="U34" s="771"/>
      <c r="V34" s="771">
        <v>5</v>
      </c>
      <c r="W34" s="771"/>
      <c r="X34" s="771"/>
      <c r="Y34" s="771"/>
      <c r="Z34" s="771"/>
      <c r="AA34" s="771">
        <v>1</v>
      </c>
      <c r="AB34" s="771"/>
      <c r="AC34" s="771"/>
      <c r="AD34" s="771"/>
      <c r="AE34" s="772"/>
      <c r="AF34" s="773">
        <v>1</v>
      </c>
      <c r="AG34" s="774"/>
      <c r="AH34" s="774"/>
      <c r="AI34" s="774"/>
      <c r="AJ34" s="775"/>
      <c r="AK34" s="821">
        <v>2</v>
      </c>
      <c r="AL34" s="817"/>
      <c r="AM34" s="817"/>
      <c r="AN34" s="817"/>
      <c r="AO34" s="817"/>
      <c r="AP34" s="817" t="s">
        <v>552</v>
      </c>
      <c r="AQ34" s="817"/>
      <c r="AR34" s="817"/>
      <c r="AS34" s="817"/>
      <c r="AT34" s="817"/>
      <c r="AU34" s="817" t="s">
        <v>552</v>
      </c>
      <c r="AV34" s="817"/>
      <c r="AW34" s="817"/>
      <c r="AX34" s="817"/>
      <c r="AY34" s="817"/>
      <c r="AZ34" s="818" t="s">
        <v>552</v>
      </c>
      <c r="BA34" s="818"/>
      <c r="BB34" s="818"/>
      <c r="BC34" s="818"/>
      <c r="BD34" s="818"/>
      <c r="BE34" s="819" t="s">
        <v>395</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t="s">
        <v>397</v>
      </c>
      <c r="C35" s="768"/>
      <c r="D35" s="768"/>
      <c r="E35" s="768"/>
      <c r="F35" s="768"/>
      <c r="G35" s="768"/>
      <c r="H35" s="768"/>
      <c r="I35" s="768"/>
      <c r="J35" s="768"/>
      <c r="K35" s="768"/>
      <c r="L35" s="768"/>
      <c r="M35" s="768"/>
      <c r="N35" s="768"/>
      <c r="O35" s="768"/>
      <c r="P35" s="769"/>
      <c r="Q35" s="770">
        <v>84</v>
      </c>
      <c r="R35" s="771"/>
      <c r="S35" s="771"/>
      <c r="T35" s="771"/>
      <c r="U35" s="771"/>
      <c r="V35" s="771">
        <v>84</v>
      </c>
      <c r="W35" s="771"/>
      <c r="X35" s="771"/>
      <c r="Y35" s="771"/>
      <c r="Z35" s="771"/>
      <c r="AA35" s="771">
        <v>0</v>
      </c>
      <c r="AB35" s="771"/>
      <c r="AC35" s="771"/>
      <c r="AD35" s="771"/>
      <c r="AE35" s="772"/>
      <c r="AF35" s="773" t="s">
        <v>122</v>
      </c>
      <c r="AG35" s="774"/>
      <c r="AH35" s="774"/>
      <c r="AI35" s="774"/>
      <c r="AJ35" s="775"/>
      <c r="AK35" s="821">
        <v>46</v>
      </c>
      <c r="AL35" s="817"/>
      <c r="AM35" s="817"/>
      <c r="AN35" s="817"/>
      <c r="AO35" s="817"/>
      <c r="AP35" s="817" t="s">
        <v>552</v>
      </c>
      <c r="AQ35" s="817"/>
      <c r="AR35" s="817"/>
      <c r="AS35" s="817"/>
      <c r="AT35" s="817"/>
      <c r="AU35" s="817" t="s">
        <v>552</v>
      </c>
      <c r="AV35" s="817"/>
      <c r="AW35" s="817"/>
      <c r="AX35" s="817"/>
      <c r="AY35" s="817"/>
      <c r="AZ35" s="818" t="s">
        <v>552</v>
      </c>
      <c r="BA35" s="818"/>
      <c r="BB35" s="818"/>
      <c r="BC35" s="818"/>
      <c r="BD35" s="818"/>
      <c r="BE35" s="819" t="s">
        <v>395</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3250</v>
      </c>
      <c r="AG63" s="831"/>
      <c r="AH63" s="831"/>
      <c r="AI63" s="831"/>
      <c r="AJ63" s="832"/>
      <c r="AK63" s="833"/>
      <c r="AL63" s="828"/>
      <c r="AM63" s="828"/>
      <c r="AN63" s="828"/>
      <c r="AO63" s="828"/>
      <c r="AP63" s="831">
        <v>2769</v>
      </c>
      <c r="AQ63" s="831"/>
      <c r="AR63" s="831"/>
      <c r="AS63" s="831"/>
      <c r="AT63" s="831"/>
      <c r="AU63" s="831">
        <v>1817</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401</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402</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553</v>
      </c>
      <c r="C68" s="857"/>
      <c r="D68" s="857"/>
      <c r="E68" s="857"/>
      <c r="F68" s="857"/>
      <c r="G68" s="857"/>
      <c r="H68" s="857"/>
      <c r="I68" s="857"/>
      <c r="J68" s="857"/>
      <c r="K68" s="857"/>
      <c r="L68" s="857"/>
      <c r="M68" s="857"/>
      <c r="N68" s="857"/>
      <c r="O68" s="857"/>
      <c r="P68" s="858"/>
      <c r="Q68" s="859">
        <v>8593</v>
      </c>
      <c r="R68" s="853"/>
      <c r="S68" s="853"/>
      <c r="T68" s="853"/>
      <c r="U68" s="853"/>
      <c r="V68" s="853">
        <v>7983</v>
      </c>
      <c r="W68" s="853"/>
      <c r="X68" s="853"/>
      <c r="Y68" s="853"/>
      <c r="Z68" s="853"/>
      <c r="AA68" s="853">
        <v>610</v>
      </c>
      <c r="AB68" s="853"/>
      <c r="AC68" s="853"/>
      <c r="AD68" s="853"/>
      <c r="AE68" s="853"/>
      <c r="AF68" s="853">
        <v>610</v>
      </c>
      <c r="AG68" s="853"/>
      <c r="AH68" s="853"/>
      <c r="AI68" s="853"/>
      <c r="AJ68" s="853"/>
      <c r="AK68" s="853">
        <v>58</v>
      </c>
      <c r="AL68" s="853"/>
      <c r="AM68" s="853"/>
      <c r="AN68" s="853"/>
      <c r="AO68" s="853"/>
      <c r="AP68" s="853" t="s">
        <v>552</v>
      </c>
      <c r="AQ68" s="853"/>
      <c r="AR68" s="853"/>
      <c r="AS68" s="853"/>
      <c r="AT68" s="853"/>
      <c r="AU68" s="853" t="s">
        <v>552</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554</v>
      </c>
      <c r="C69" s="861"/>
      <c r="D69" s="861"/>
      <c r="E69" s="861"/>
      <c r="F69" s="861"/>
      <c r="G69" s="861"/>
      <c r="H69" s="861"/>
      <c r="I69" s="861"/>
      <c r="J69" s="861"/>
      <c r="K69" s="861"/>
      <c r="L69" s="861"/>
      <c r="M69" s="861"/>
      <c r="N69" s="861"/>
      <c r="O69" s="861"/>
      <c r="P69" s="862"/>
      <c r="Q69" s="863">
        <v>367</v>
      </c>
      <c r="R69" s="817"/>
      <c r="S69" s="817"/>
      <c r="T69" s="817"/>
      <c r="U69" s="817"/>
      <c r="V69" s="817">
        <v>352</v>
      </c>
      <c r="W69" s="817"/>
      <c r="X69" s="817"/>
      <c r="Y69" s="817"/>
      <c r="Z69" s="817"/>
      <c r="AA69" s="817">
        <v>15</v>
      </c>
      <c r="AB69" s="817"/>
      <c r="AC69" s="817"/>
      <c r="AD69" s="817"/>
      <c r="AE69" s="817"/>
      <c r="AF69" s="817">
        <v>15</v>
      </c>
      <c r="AG69" s="817"/>
      <c r="AH69" s="817"/>
      <c r="AI69" s="817"/>
      <c r="AJ69" s="817"/>
      <c r="AK69" s="817" t="s">
        <v>565</v>
      </c>
      <c r="AL69" s="817"/>
      <c r="AM69" s="817"/>
      <c r="AN69" s="817"/>
      <c r="AO69" s="817"/>
      <c r="AP69" s="817" t="s">
        <v>552</v>
      </c>
      <c r="AQ69" s="817"/>
      <c r="AR69" s="817"/>
      <c r="AS69" s="817"/>
      <c r="AT69" s="817"/>
      <c r="AU69" s="817" t="s">
        <v>552</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555</v>
      </c>
      <c r="C70" s="861"/>
      <c r="D70" s="861"/>
      <c r="E70" s="861"/>
      <c r="F70" s="861"/>
      <c r="G70" s="861"/>
      <c r="H70" s="861"/>
      <c r="I70" s="861"/>
      <c r="J70" s="861"/>
      <c r="K70" s="861"/>
      <c r="L70" s="861"/>
      <c r="M70" s="861"/>
      <c r="N70" s="861"/>
      <c r="O70" s="861"/>
      <c r="P70" s="862"/>
      <c r="Q70" s="863">
        <v>12036</v>
      </c>
      <c r="R70" s="817"/>
      <c r="S70" s="817"/>
      <c r="T70" s="817"/>
      <c r="U70" s="817"/>
      <c r="V70" s="817">
        <v>11957</v>
      </c>
      <c r="W70" s="817"/>
      <c r="X70" s="817"/>
      <c r="Y70" s="817"/>
      <c r="Z70" s="817"/>
      <c r="AA70" s="817">
        <v>79</v>
      </c>
      <c r="AB70" s="817"/>
      <c r="AC70" s="817"/>
      <c r="AD70" s="817"/>
      <c r="AE70" s="817"/>
      <c r="AF70" s="817">
        <v>79</v>
      </c>
      <c r="AG70" s="817"/>
      <c r="AH70" s="817"/>
      <c r="AI70" s="817"/>
      <c r="AJ70" s="817"/>
      <c r="AK70" s="817" t="s">
        <v>565</v>
      </c>
      <c r="AL70" s="817"/>
      <c r="AM70" s="817"/>
      <c r="AN70" s="817"/>
      <c r="AO70" s="817"/>
      <c r="AP70" s="817" t="s">
        <v>552</v>
      </c>
      <c r="AQ70" s="817"/>
      <c r="AR70" s="817"/>
      <c r="AS70" s="817"/>
      <c r="AT70" s="817"/>
      <c r="AU70" s="817" t="s">
        <v>552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556</v>
      </c>
      <c r="C71" s="861"/>
      <c r="D71" s="861"/>
      <c r="E71" s="861"/>
      <c r="F71" s="861"/>
      <c r="G71" s="861"/>
      <c r="H71" s="861"/>
      <c r="I71" s="861"/>
      <c r="J71" s="861"/>
      <c r="K71" s="861"/>
      <c r="L71" s="861"/>
      <c r="M71" s="861"/>
      <c r="N71" s="861"/>
      <c r="O71" s="861"/>
      <c r="P71" s="862"/>
      <c r="Q71" s="863">
        <v>110</v>
      </c>
      <c r="R71" s="817"/>
      <c r="S71" s="817"/>
      <c r="T71" s="817"/>
      <c r="U71" s="817"/>
      <c r="V71" s="817">
        <v>93</v>
      </c>
      <c r="W71" s="817"/>
      <c r="X71" s="817"/>
      <c r="Y71" s="817"/>
      <c r="Z71" s="817"/>
      <c r="AA71" s="817">
        <v>17</v>
      </c>
      <c r="AB71" s="817"/>
      <c r="AC71" s="817"/>
      <c r="AD71" s="817"/>
      <c r="AE71" s="817"/>
      <c r="AF71" s="817">
        <v>17</v>
      </c>
      <c r="AG71" s="817"/>
      <c r="AH71" s="817"/>
      <c r="AI71" s="817"/>
      <c r="AJ71" s="817"/>
      <c r="AK71" s="817" t="s">
        <v>565</v>
      </c>
      <c r="AL71" s="817"/>
      <c r="AM71" s="817"/>
      <c r="AN71" s="817"/>
      <c r="AO71" s="817"/>
      <c r="AP71" s="817" t="s">
        <v>552</v>
      </c>
      <c r="AQ71" s="817"/>
      <c r="AR71" s="817"/>
      <c r="AS71" s="817"/>
      <c r="AT71" s="817"/>
      <c r="AU71" s="817" t="s">
        <v>552</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557</v>
      </c>
      <c r="C72" s="861"/>
      <c r="D72" s="861"/>
      <c r="E72" s="861"/>
      <c r="F72" s="861"/>
      <c r="G72" s="861"/>
      <c r="H72" s="861"/>
      <c r="I72" s="861"/>
      <c r="J72" s="861"/>
      <c r="K72" s="861"/>
      <c r="L72" s="861"/>
      <c r="M72" s="861"/>
      <c r="N72" s="861"/>
      <c r="O72" s="861"/>
      <c r="P72" s="862"/>
      <c r="Q72" s="863">
        <v>293727</v>
      </c>
      <c r="R72" s="817"/>
      <c r="S72" s="817"/>
      <c r="T72" s="817"/>
      <c r="U72" s="817"/>
      <c r="V72" s="817">
        <v>290111</v>
      </c>
      <c r="W72" s="817"/>
      <c r="X72" s="817"/>
      <c r="Y72" s="817"/>
      <c r="Z72" s="817"/>
      <c r="AA72" s="817">
        <v>3616</v>
      </c>
      <c r="AB72" s="817"/>
      <c r="AC72" s="817"/>
      <c r="AD72" s="817"/>
      <c r="AE72" s="817"/>
      <c r="AF72" s="817">
        <v>3616</v>
      </c>
      <c r="AG72" s="817"/>
      <c r="AH72" s="817"/>
      <c r="AI72" s="817"/>
      <c r="AJ72" s="817"/>
      <c r="AK72" s="817">
        <v>27</v>
      </c>
      <c r="AL72" s="817"/>
      <c r="AM72" s="817"/>
      <c r="AN72" s="817"/>
      <c r="AO72" s="817"/>
      <c r="AP72" s="817" t="s">
        <v>552</v>
      </c>
      <c r="AQ72" s="817"/>
      <c r="AR72" s="817"/>
      <c r="AS72" s="817"/>
      <c r="AT72" s="817"/>
      <c r="AU72" s="817" t="s">
        <v>552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4337</v>
      </c>
      <c r="AG88" s="831"/>
      <c r="AH88" s="831"/>
      <c r="AI88" s="831"/>
      <c r="AJ88" s="831"/>
      <c r="AK88" s="828"/>
      <c r="AL88" s="828"/>
      <c r="AM88" s="828"/>
      <c r="AN88" s="828"/>
      <c r="AO88" s="828"/>
      <c r="AP88" s="831" t="s">
        <v>552</v>
      </c>
      <c r="AQ88" s="831"/>
      <c r="AR88" s="831"/>
      <c r="AS88" s="831"/>
      <c r="AT88" s="831"/>
      <c r="AU88" s="831" t="s">
        <v>552</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13</v>
      </c>
      <c r="CS102" s="839"/>
      <c r="CT102" s="839"/>
      <c r="CU102" s="839"/>
      <c r="CV102" s="878"/>
      <c r="CW102" s="877">
        <v>4</v>
      </c>
      <c r="CX102" s="839"/>
      <c r="CY102" s="839"/>
      <c r="CZ102" s="839"/>
      <c r="DA102" s="878"/>
      <c r="DB102" s="877" t="s">
        <v>552</v>
      </c>
      <c r="DC102" s="839"/>
      <c r="DD102" s="839"/>
      <c r="DE102" s="839"/>
      <c r="DF102" s="878"/>
      <c r="DG102" s="877" t="s">
        <v>552</v>
      </c>
      <c r="DH102" s="839"/>
      <c r="DI102" s="839"/>
      <c r="DJ102" s="839"/>
      <c r="DK102" s="878"/>
      <c r="DL102" s="877" t="s">
        <v>552</v>
      </c>
      <c r="DM102" s="839"/>
      <c r="DN102" s="839"/>
      <c r="DO102" s="839"/>
      <c r="DP102" s="878"/>
      <c r="DQ102" s="877" t="s">
        <v>552</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294</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294</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294</v>
      </c>
      <c r="DR109" s="880"/>
      <c r="DS109" s="880"/>
      <c r="DT109" s="880"/>
      <c r="DU109" s="881"/>
      <c r="DV109" s="879" t="s">
        <v>414</v>
      </c>
      <c r="DW109" s="880"/>
      <c r="DX109" s="880"/>
      <c r="DY109" s="880"/>
      <c r="DZ109" s="882"/>
    </row>
    <row r="110" spans="1:131" s="224" customFormat="1" ht="26.25" customHeight="1" x14ac:dyDescent="0.15">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3165360</v>
      </c>
      <c r="AB110" s="887"/>
      <c r="AC110" s="887"/>
      <c r="AD110" s="887"/>
      <c r="AE110" s="888"/>
      <c r="AF110" s="889">
        <v>3232488</v>
      </c>
      <c r="AG110" s="887"/>
      <c r="AH110" s="887"/>
      <c r="AI110" s="887"/>
      <c r="AJ110" s="888"/>
      <c r="AK110" s="889">
        <v>3390528</v>
      </c>
      <c r="AL110" s="887"/>
      <c r="AM110" s="887"/>
      <c r="AN110" s="887"/>
      <c r="AO110" s="888"/>
      <c r="AP110" s="890">
        <v>27</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31553935</v>
      </c>
      <c r="BR110" s="918"/>
      <c r="BS110" s="918"/>
      <c r="BT110" s="918"/>
      <c r="BU110" s="918"/>
      <c r="BV110" s="918">
        <v>30761416</v>
      </c>
      <c r="BW110" s="918"/>
      <c r="BX110" s="918"/>
      <c r="BY110" s="918"/>
      <c r="BZ110" s="918"/>
      <c r="CA110" s="918">
        <v>31317851</v>
      </c>
      <c r="CB110" s="918"/>
      <c r="CC110" s="918"/>
      <c r="CD110" s="918"/>
      <c r="CE110" s="918"/>
      <c r="CF110" s="931">
        <v>249.8</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1963952</v>
      </c>
      <c r="BR112" s="913"/>
      <c r="BS112" s="913"/>
      <c r="BT112" s="913"/>
      <c r="BU112" s="913"/>
      <c r="BV112" s="913">
        <v>2108940</v>
      </c>
      <c r="BW112" s="913"/>
      <c r="BX112" s="913"/>
      <c r="BY112" s="913"/>
      <c r="BZ112" s="913"/>
      <c r="CA112" s="913">
        <v>1817014</v>
      </c>
      <c r="CB112" s="913"/>
      <c r="CC112" s="913"/>
      <c r="CD112" s="913"/>
      <c r="CE112" s="913"/>
      <c r="CF112" s="907">
        <v>14.5</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264580</v>
      </c>
      <c r="AB113" s="925"/>
      <c r="AC113" s="925"/>
      <c r="AD113" s="925"/>
      <c r="AE113" s="926"/>
      <c r="AF113" s="927">
        <v>253222</v>
      </c>
      <c r="AG113" s="925"/>
      <c r="AH113" s="925"/>
      <c r="AI113" s="925"/>
      <c r="AJ113" s="926"/>
      <c r="AK113" s="927">
        <v>246732</v>
      </c>
      <c r="AL113" s="925"/>
      <c r="AM113" s="925"/>
      <c r="AN113" s="925"/>
      <c r="AO113" s="926"/>
      <c r="AP113" s="928">
        <v>2</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3335774</v>
      </c>
      <c r="BR114" s="913"/>
      <c r="BS114" s="913"/>
      <c r="BT114" s="913"/>
      <c r="BU114" s="913"/>
      <c r="BV114" s="913">
        <v>3279399</v>
      </c>
      <c r="BW114" s="913"/>
      <c r="BX114" s="913"/>
      <c r="BY114" s="913"/>
      <c r="BZ114" s="913"/>
      <c r="CA114" s="913">
        <v>3226711</v>
      </c>
      <c r="CB114" s="913"/>
      <c r="CC114" s="913"/>
      <c r="CD114" s="913"/>
      <c r="CE114" s="913"/>
      <c r="CF114" s="907">
        <v>25.7</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518</v>
      </c>
      <c r="AB115" s="925"/>
      <c r="AC115" s="925"/>
      <c r="AD115" s="925"/>
      <c r="AE115" s="926"/>
      <c r="AF115" s="927">
        <v>419</v>
      </c>
      <c r="AG115" s="925"/>
      <c r="AH115" s="925"/>
      <c r="AI115" s="925"/>
      <c r="AJ115" s="926"/>
      <c r="AK115" s="927">
        <v>663</v>
      </c>
      <c r="AL115" s="925"/>
      <c r="AM115" s="925"/>
      <c r="AN115" s="925"/>
      <c r="AO115" s="926"/>
      <c r="AP115" s="928">
        <v>0</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3430458</v>
      </c>
      <c r="AB117" s="966"/>
      <c r="AC117" s="966"/>
      <c r="AD117" s="966"/>
      <c r="AE117" s="967"/>
      <c r="AF117" s="968">
        <v>3486129</v>
      </c>
      <c r="AG117" s="966"/>
      <c r="AH117" s="966"/>
      <c r="AI117" s="966"/>
      <c r="AJ117" s="967"/>
      <c r="AK117" s="968">
        <v>3637923</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294</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444</v>
      </c>
      <c r="BP119" s="992"/>
      <c r="BQ119" s="986">
        <v>36853661</v>
      </c>
      <c r="BR119" s="987"/>
      <c r="BS119" s="987"/>
      <c r="BT119" s="987"/>
      <c r="BU119" s="987"/>
      <c r="BV119" s="987">
        <v>36149755</v>
      </c>
      <c r="BW119" s="987"/>
      <c r="BX119" s="987"/>
      <c r="BY119" s="987"/>
      <c r="BZ119" s="987"/>
      <c r="CA119" s="987">
        <v>36361576</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9303297</v>
      </c>
      <c r="BR120" s="918"/>
      <c r="BS120" s="918"/>
      <c r="BT120" s="918"/>
      <c r="BU120" s="918"/>
      <c r="BV120" s="918">
        <v>10643220</v>
      </c>
      <c r="BW120" s="918"/>
      <c r="BX120" s="918"/>
      <c r="BY120" s="918"/>
      <c r="BZ120" s="918"/>
      <c r="CA120" s="918">
        <v>11596113</v>
      </c>
      <c r="CB120" s="918"/>
      <c r="CC120" s="918"/>
      <c r="CD120" s="918"/>
      <c r="CE120" s="918"/>
      <c r="CF120" s="931">
        <v>92.5</v>
      </c>
      <c r="CG120" s="932"/>
      <c r="CH120" s="932"/>
      <c r="CI120" s="932"/>
      <c r="CJ120" s="932"/>
      <c r="CK120" s="993" t="s">
        <v>448</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1496982</v>
      </c>
      <c r="DH120" s="918"/>
      <c r="DI120" s="918"/>
      <c r="DJ120" s="918"/>
      <c r="DK120" s="918"/>
      <c r="DL120" s="918">
        <v>1620549</v>
      </c>
      <c r="DM120" s="918"/>
      <c r="DN120" s="918"/>
      <c r="DO120" s="918"/>
      <c r="DP120" s="918"/>
      <c r="DQ120" s="918">
        <v>1336700</v>
      </c>
      <c r="DR120" s="918"/>
      <c r="DS120" s="918"/>
      <c r="DT120" s="918"/>
      <c r="DU120" s="918"/>
      <c r="DV120" s="919">
        <v>10.7</v>
      </c>
      <c r="DW120" s="919"/>
      <c r="DX120" s="919"/>
      <c r="DY120" s="919"/>
      <c r="DZ120" s="920"/>
    </row>
    <row r="121" spans="1:130" s="224" customFormat="1" ht="26.25" customHeight="1" x14ac:dyDescent="0.15">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975393</v>
      </c>
      <c r="BR121" s="913"/>
      <c r="BS121" s="913"/>
      <c r="BT121" s="913"/>
      <c r="BU121" s="913"/>
      <c r="BV121" s="913">
        <v>874591</v>
      </c>
      <c r="BW121" s="913"/>
      <c r="BX121" s="913"/>
      <c r="BY121" s="913"/>
      <c r="BZ121" s="913"/>
      <c r="CA121" s="913">
        <v>774099</v>
      </c>
      <c r="CB121" s="913"/>
      <c r="CC121" s="913"/>
      <c r="CD121" s="913"/>
      <c r="CE121" s="913"/>
      <c r="CF121" s="907">
        <v>6.2</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v>466970</v>
      </c>
      <c r="DH121" s="913"/>
      <c r="DI121" s="913"/>
      <c r="DJ121" s="913"/>
      <c r="DK121" s="913"/>
      <c r="DL121" s="913">
        <v>488391</v>
      </c>
      <c r="DM121" s="913"/>
      <c r="DN121" s="913"/>
      <c r="DO121" s="913"/>
      <c r="DP121" s="913"/>
      <c r="DQ121" s="913">
        <v>480314</v>
      </c>
      <c r="DR121" s="913"/>
      <c r="DS121" s="913"/>
      <c r="DT121" s="913"/>
      <c r="DU121" s="913"/>
      <c r="DV121" s="914">
        <v>3.8</v>
      </c>
      <c r="DW121" s="914"/>
      <c r="DX121" s="914"/>
      <c r="DY121" s="914"/>
      <c r="DZ121" s="915"/>
    </row>
    <row r="122" spans="1:130" s="224" customFormat="1" ht="26.25" customHeight="1" x14ac:dyDescent="0.15">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24424920</v>
      </c>
      <c r="BR122" s="987"/>
      <c r="BS122" s="987"/>
      <c r="BT122" s="987"/>
      <c r="BU122" s="987"/>
      <c r="BV122" s="987">
        <v>23492034</v>
      </c>
      <c r="BW122" s="987"/>
      <c r="BX122" s="987"/>
      <c r="BY122" s="987"/>
      <c r="BZ122" s="987"/>
      <c r="CA122" s="987">
        <v>23970669</v>
      </c>
      <c r="CB122" s="987"/>
      <c r="CC122" s="987"/>
      <c r="CD122" s="987"/>
      <c r="CE122" s="987"/>
      <c r="CF122" s="1004">
        <v>191.2</v>
      </c>
      <c r="CG122" s="1005"/>
      <c r="CH122" s="1005"/>
      <c r="CI122" s="1005"/>
      <c r="CJ122" s="1005"/>
      <c r="CK122" s="996"/>
      <c r="CL122" s="997"/>
      <c r="CM122" s="997"/>
      <c r="CN122" s="997"/>
      <c r="CO122" s="998"/>
      <c r="CP122" s="1006" t="s">
        <v>396</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452</v>
      </c>
      <c r="BP123" s="992"/>
      <c r="BQ123" s="1050">
        <v>34703610</v>
      </c>
      <c r="BR123" s="1051"/>
      <c r="BS123" s="1051"/>
      <c r="BT123" s="1051"/>
      <c r="BU123" s="1051"/>
      <c r="BV123" s="1051">
        <v>35009845</v>
      </c>
      <c r="BW123" s="1051"/>
      <c r="BX123" s="1051"/>
      <c r="BY123" s="1051"/>
      <c r="BZ123" s="1051"/>
      <c r="CA123" s="1051">
        <v>36340881</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16.8</v>
      </c>
      <c r="BR124" s="1014"/>
      <c r="BS124" s="1014"/>
      <c r="BT124" s="1014"/>
      <c r="BU124" s="1014"/>
      <c r="BV124" s="1014">
        <v>9.1</v>
      </c>
      <c r="BW124" s="1014"/>
      <c r="BX124" s="1014"/>
      <c r="BY124" s="1014"/>
      <c r="BZ124" s="1014"/>
      <c r="CA124" s="1014">
        <v>0.1</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518</v>
      </c>
      <c r="AB127" s="946"/>
      <c r="AC127" s="946"/>
      <c r="AD127" s="946"/>
      <c r="AE127" s="947"/>
      <c r="AF127" s="948">
        <v>419</v>
      </c>
      <c r="AG127" s="946"/>
      <c r="AH127" s="946"/>
      <c r="AI127" s="946"/>
      <c r="AJ127" s="947"/>
      <c r="AK127" s="948">
        <v>663</v>
      </c>
      <c r="AL127" s="946"/>
      <c r="AM127" s="946"/>
      <c r="AN127" s="946"/>
      <c r="AO127" s="947"/>
      <c r="AP127" s="949">
        <v>0</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115118</v>
      </c>
      <c r="AB128" s="1033"/>
      <c r="AC128" s="1033"/>
      <c r="AD128" s="1033"/>
      <c r="AE128" s="1034"/>
      <c r="AF128" s="1035">
        <v>104160</v>
      </c>
      <c r="AG128" s="1033"/>
      <c r="AH128" s="1033"/>
      <c r="AI128" s="1033"/>
      <c r="AJ128" s="1034"/>
      <c r="AK128" s="1035">
        <v>103950</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12.78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15063528</v>
      </c>
      <c r="AB129" s="946"/>
      <c r="AC129" s="946"/>
      <c r="AD129" s="946"/>
      <c r="AE129" s="947"/>
      <c r="AF129" s="948">
        <v>14772532</v>
      </c>
      <c r="AG129" s="946"/>
      <c r="AH129" s="946"/>
      <c r="AI129" s="946"/>
      <c r="AJ129" s="947"/>
      <c r="AK129" s="948">
        <v>14980893</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17.78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2337464</v>
      </c>
      <c r="AB130" s="946"/>
      <c r="AC130" s="946"/>
      <c r="AD130" s="946"/>
      <c r="AE130" s="947"/>
      <c r="AF130" s="948">
        <v>2375711</v>
      </c>
      <c r="AG130" s="946"/>
      <c r="AH130" s="946"/>
      <c r="AI130" s="946"/>
      <c r="AJ130" s="947"/>
      <c r="AK130" s="948">
        <v>2444566</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8.1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12726064</v>
      </c>
      <c r="AB131" s="973"/>
      <c r="AC131" s="973"/>
      <c r="AD131" s="973"/>
      <c r="AE131" s="974"/>
      <c r="AF131" s="972">
        <v>12396821</v>
      </c>
      <c r="AG131" s="973"/>
      <c r="AH131" s="973"/>
      <c r="AI131" s="973"/>
      <c r="AJ131" s="974"/>
      <c r="AK131" s="972">
        <v>12536327</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v>0.1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7.6840411929999997</v>
      </c>
      <c r="AB132" s="1084"/>
      <c r="AC132" s="1084"/>
      <c r="AD132" s="1084"/>
      <c r="AE132" s="1085"/>
      <c r="AF132" s="1086">
        <v>8.1170648510000003</v>
      </c>
      <c r="AG132" s="1084"/>
      <c r="AH132" s="1084"/>
      <c r="AI132" s="1084"/>
      <c r="AJ132" s="1085"/>
      <c r="AK132" s="1086">
        <v>8.6900014649999999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7.2</v>
      </c>
      <c r="AB133" s="1067"/>
      <c r="AC133" s="1067"/>
      <c r="AD133" s="1067"/>
      <c r="AE133" s="1068"/>
      <c r="AF133" s="1066">
        <v>7.8</v>
      </c>
      <c r="AG133" s="1067"/>
      <c r="AH133" s="1067"/>
      <c r="AI133" s="1067"/>
      <c r="AJ133" s="1068"/>
      <c r="AK133" s="1066">
        <v>8.1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ngE/TQYUMHUCK6wLoyrwrCcg/Wg4GDJzbh0jjJztS5AIFcPgJAKiXOKWBGVezQQp576Lo+nhQoV1WdQYsi4kw==" saltValue="a5k1aA4J7zGg0MfUzCts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nV+ciJo4WXAEpZhDANbf1J/PKqzKKJZPpFPjljHXv5IsEBqwg1zra124FcC5992LGBjrx7r+ORSPNzlu1LMQpg==" saltValue="xFUNHGvant2olGJQv6pX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4iHO1rIK7EFbuzYWhD8kp+9S16BN97qF6ppLH2KH7TDX3MbSYBl6Hx5Rhl/FS7I/aB3irGPl8FOHkdISQ/7YA==" saltValue="7HamllylegEXvZhcDbtY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1" t="s">
        <v>481</v>
      </c>
      <c r="AP7" s="265"/>
      <c r="AQ7" s="266" t="s">
        <v>482</v>
      </c>
      <c r="AR7" s="267"/>
    </row>
    <row r="8" spans="1:46" x14ac:dyDescent="0.15">
      <c r="A8" s="259"/>
      <c r="AK8" s="268"/>
      <c r="AL8" s="269"/>
      <c r="AM8" s="269"/>
      <c r="AN8" s="270"/>
      <c r="AO8" s="1102"/>
      <c r="AP8" s="271" t="s">
        <v>483</v>
      </c>
      <c r="AQ8" s="272" t="s">
        <v>484</v>
      </c>
      <c r="AR8" s="273" t="s">
        <v>485</v>
      </c>
    </row>
    <row r="9" spans="1:46" x14ac:dyDescent="0.15">
      <c r="A9" s="259"/>
      <c r="AK9" s="1103" t="s">
        <v>486</v>
      </c>
      <c r="AL9" s="1104"/>
      <c r="AM9" s="1104"/>
      <c r="AN9" s="1105"/>
      <c r="AO9" s="274">
        <v>4078858</v>
      </c>
      <c r="AP9" s="274">
        <v>87450</v>
      </c>
      <c r="AQ9" s="275">
        <v>90724</v>
      </c>
      <c r="AR9" s="276">
        <v>-3.6</v>
      </c>
    </row>
    <row r="10" spans="1:46" ht="13.5" customHeight="1" x14ac:dyDescent="0.15">
      <c r="A10" s="259"/>
      <c r="AK10" s="1103" t="s">
        <v>487</v>
      </c>
      <c r="AL10" s="1104"/>
      <c r="AM10" s="1104"/>
      <c r="AN10" s="1105"/>
      <c r="AO10" s="277">
        <v>36513</v>
      </c>
      <c r="AP10" s="277">
        <v>783</v>
      </c>
      <c r="AQ10" s="278">
        <v>11342</v>
      </c>
      <c r="AR10" s="279">
        <v>-93.1</v>
      </c>
    </row>
    <row r="11" spans="1:46" ht="13.5" customHeight="1" x14ac:dyDescent="0.15">
      <c r="A11" s="259"/>
      <c r="AK11" s="1103" t="s">
        <v>488</v>
      </c>
      <c r="AL11" s="1104"/>
      <c r="AM11" s="1104"/>
      <c r="AN11" s="1105"/>
      <c r="AO11" s="277">
        <v>872</v>
      </c>
      <c r="AP11" s="277">
        <v>19</v>
      </c>
      <c r="AQ11" s="278">
        <v>1033</v>
      </c>
      <c r="AR11" s="279">
        <v>-98.2</v>
      </c>
    </row>
    <row r="12" spans="1:46" ht="13.5" customHeight="1" x14ac:dyDescent="0.15">
      <c r="A12" s="259"/>
      <c r="AK12" s="1103" t="s">
        <v>489</v>
      </c>
      <c r="AL12" s="1104"/>
      <c r="AM12" s="1104"/>
      <c r="AN12" s="1105"/>
      <c r="AO12" s="277" t="s">
        <v>490</v>
      </c>
      <c r="AP12" s="277" t="s">
        <v>490</v>
      </c>
      <c r="AQ12" s="278">
        <v>16</v>
      </c>
      <c r="AR12" s="279" t="s">
        <v>490</v>
      </c>
    </row>
    <row r="13" spans="1:46" ht="13.5" customHeight="1" x14ac:dyDescent="0.15">
      <c r="A13" s="259"/>
      <c r="AK13" s="1103" t="s">
        <v>491</v>
      </c>
      <c r="AL13" s="1104"/>
      <c r="AM13" s="1104"/>
      <c r="AN13" s="1105"/>
      <c r="AO13" s="277">
        <v>214504</v>
      </c>
      <c r="AP13" s="277">
        <v>4599</v>
      </c>
      <c r="AQ13" s="278">
        <v>3647</v>
      </c>
      <c r="AR13" s="279">
        <v>26.1</v>
      </c>
    </row>
    <row r="14" spans="1:46" ht="13.5" customHeight="1" x14ac:dyDescent="0.15">
      <c r="A14" s="259"/>
      <c r="AK14" s="1103" t="s">
        <v>492</v>
      </c>
      <c r="AL14" s="1104"/>
      <c r="AM14" s="1104"/>
      <c r="AN14" s="1105"/>
      <c r="AO14" s="277">
        <v>53713</v>
      </c>
      <c r="AP14" s="277">
        <v>1152</v>
      </c>
      <c r="AQ14" s="278">
        <v>1693</v>
      </c>
      <c r="AR14" s="279">
        <v>-32</v>
      </c>
    </row>
    <row r="15" spans="1:46" ht="13.5" customHeight="1" x14ac:dyDescent="0.15">
      <c r="A15" s="259"/>
      <c r="AK15" s="1106" t="s">
        <v>493</v>
      </c>
      <c r="AL15" s="1107"/>
      <c r="AM15" s="1107"/>
      <c r="AN15" s="1108"/>
      <c r="AO15" s="277">
        <v>-282777</v>
      </c>
      <c r="AP15" s="277">
        <v>-6063</v>
      </c>
      <c r="AQ15" s="278">
        <v>-4922</v>
      </c>
      <c r="AR15" s="279">
        <v>23.2</v>
      </c>
    </row>
    <row r="16" spans="1:46" x14ac:dyDescent="0.15">
      <c r="A16" s="259"/>
      <c r="AK16" s="1106" t="s">
        <v>177</v>
      </c>
      <c r="AL16" s="1107"/>
      <c r="AM16" s="1107"/>
      <c r="AN16" s="1108"/>
      <c r="AO16" s="277">
        <v>4101683</v>
      </c>
      <c r="AP16" s="277">
        <v>87940</v>
      </c>
      <c r="AQ16" s="278">
        <v>103533</v>
      </c>
      <c r="AR16" s="279">
        <v>-15.1</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09" t="s">
        <v>498</v>
      </c>
      <c r="AL21" s="1110"/>
      <c r="AM21" s="1110"/>
      <c r="AN21" s="1111"/>
      <c r="AO21" s="289">
        <v>9.39</v>
      </c>
      <c r="AP21" s="290">
        <v>9.17</v>
      </c>
      <c r="AQ21" s="291">
        <v>0.22</v>
      </c>
      <c r="AS21" s="292"/>
      <c r="AT21" s="288"/>
    </row>
    <row r="22" spans="1:46" s="260" customFormat="1" x14ac:dyDescent="0.15">
      <c r="A22" s="288"/>
      <c r="AK22" s="1109" t="s">
        <v>499</v>
      </c>
      <c r="AL22" s="1110"/>
      <c r="AM22" s="1110"/>
      <c r="AN22" s="1111"/>
      <c r="AO22" s="293">
        <v>96.8</v>
      </c>
      <c r="AP22" s="294">
        <v>97.2</v>
      </c>
      <c r="AQ22" s="295">
        <v>-0.4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1" t="s">
        <v>481</v>
      </c>
      <c r="AP30" s="265"/>
      <c r="AQ30" s="266" t="s">
        <v>482</v>
      </c>
      <c r="AR30" s="267"/>
    </row>
    <row r="31" spans="1:46" x14ac:dyDescent="0.15">
      <c r="A31" s="259"/>
      <c r="AK31" s="268"/>
      <c r="AL31" s="269"/>
      <c r="AM31" s="269"/>
      <c r="AN31" s="270"/>
      <c r="AO31" s="1102"/>
      <c r="AP31" s="271" t="s">
        <v>483</v>
      </c>
      <c r="AQ31" s="272" t="s">
        <v>484</v>
      </c>
      <c r="AR31" s="273" t="s">
        <v>485</v>
      </c>
    </row>
    <row r="32" spans="1:46" ht="27" customHeight="1" x14ac:dyDescent="0.15">
      <c r="A32" s="259"/>
      <c r="AK32" s="1117" t="s">
        <v>503</v>
      </c>
      <c r="AL32" s="1118"/>
      <c r="AM32" s="1118"/>
      <c r="AN32" s="1119"/>
      <c r="AO32" s="303">
        <v>3390528</v>
      </c>
      <c r="AP32" s="303">
        <v>72693</v>
      </c>
      <c r="AQ32" s="304">
        <v>59793</v>
      </c>
      <c r="AR32" s="305">
        <v>21.6</v>
      </c>
    </row>
    <row r="33" spans="1:46" ht="13.5" customHeight="1" x14ac:dyDescent="0.15">
      <c r="A33" s="259"/>
      <c r="AK33" s="1117" t="s">
        <v>504</v>
      </c>
      <c r="AL33" s="1118"/>
      <c r="AM33" s="1118"/>
      <c r="AN33" s="1119"/>
      <c r="AO33" s="303" t="s">
        <v>490</v>
      </c>
      <c r="AP33" s="303" t="s">
        <v>490</v>
      </c>
      <c r="AQ33" s="304" t="s">
        <v>490</v>
      </c>
      <c r="AR33" s="305" t="s">
        <v>490</v>
      </c>
    </row>
    <row r="34" spans="1:46" ht="27" customHeight="1" x14ac:dyDescent="0.15">
      <c r="A34" s="259"/>
      <c r="AK34" s="1117" t="s">
        <v>505</v>
      </c>
      <c r="AL34" s="1118"/>
      <c r="AM34" s="1118"/>
      <c r="AN34" s="1119"/>
      <c r="AO34" s="303" t="s">
        <v>490</v>
      </c>
      <c r="AP34" s="303" t="s">
        <v>490</v>
      </c>
      <c r="AQ34" s="304" t="s">
        <v>490</v>
      </c>
      <c r="AR34" s="305" t="s">
        <v>490</v>
      </c>
    </row>
    <row r="35" spans="1:46" ht="27" customHeight="1" x14ac:dyDescent="0.15">
      <c r="A35" s="259"/>
      <c r="AK35" s="1117" t="s">
        <v>506</v>
      </c>
      <c r="AL35" s="1118"/>
      <c r="AM35" s="1118"/>
      <c r="AN35" s="1119"/>
      <c r="AO35" s="303">
        <v>246732</v>
      </c>
      <c r="AP35" s="303">
        <v>5290</v>
      </c>
      <c r="AQ35" s="304">
        <v>14599</v>
      </c>
      <c r="AR35" s="305">
        <v>-63.8</v>
      </c>
    </row>
    <row r="36" spans="1:46" ht="27" customHeight="1" x14ac:dyDescent="0.15">
      <c r="A36" s="259"/>
      <c r="AK36" s="1117" t="s">
        <v>507</v>
      </c>
      <c r="AL36" s="1118"/>
      <c r="AM36" s="1118"/>
      <c r="AN36" s="1119"/>
      <c r="AO36" s="303" t="s">
        <v>490</v>
      </c>
      <c r="AP36" s="303" t="s">
        <v>490</v>
      </c>
      <c r="AQ36" s="304">
        <v>2530</v>
      </c>
      <c r="AR36" s="305" t="s">
        <v>490</v>
      </c>
    </row>
    <row r="37" spans="1:46" ht="13.5" customHeight="1" x14ac:dyDescent="0.15">
      <c r="A37" s="259"/>
      <c r="AK37" s="1117" t="s">
        <v>508</v>
      </c>
      <c r="AL37" s="1118"/>
      <c r="AM37" s="1118"/>
      <c r="AN37" s="1119"/>
      <c r="AO37" s="303">
        <v>663</v>
      </c>
      <c r="AP37" s="303">
        <v>14</v>
      </c>
      <c r="AQ37" s="304">
        <v>188</v>
      </c>
      <c r="AR37" s="305">
        <v>-92.6</v>
      </c>
    </row>
    <row r="38" spans="1:46" ht="27" customHeight="1" x14ac:dyDescent="0.15">
      <c r="A38" s="259"/>
      <c r="AK38" s="1120" t="s">
        <v>509</v>
      </c>
      <c r="AL38" s="1121"/>
      <c r="AM38" s="1121"/>
      <c r="AN38" s="1122"/>
      <c r="AO38" s="306" t="s">
        <v>490</v>
      </c>
      <c r="AP38" s="306" t="s">
        <v>490</v>
      </c>
      <c r="AQ38" s="307">
        <v>2</v>
      </c>
      <c r="AR38" s="295" t="s">
        <v>490</v>
      </c>
      <c r="AS38" s="302"/>
    </row>
    <row r="39" spans="1:46" x14ac:dyDescent="0.15">
      <c r="A39" s="259"/>
      <c r="AK39" s="1120" t="s">
        <v>510</v>
      </c>
      <c r="AL39" s="1121"/>
      <c r="AM39" s="1121"/>
      <c r="AN39" s="1122"/>
      <c r="AO39" s="303">
        <v>-103950</v>
      </c>
      <c r="AP39" s="303">
        <v>-2229</v>
      </c>
      <c r="AQ39" s="304">
        <v>-4866</v>
      </c>
      <c r="AR39" s="305">
        <v>-54.2</v>
      </c>
      <c r="AS39" s="302"/>
    </row>
    <row r="40" spans="1:46" ht="27" customHeight="1" x14ac:dyDescent="0.15">
      <c r="A40" s="259"/>
      <c r="AK40" s="1117" t="s">
        <v>511</v>
      </c>
      <c r="AL40" s="1118"/>
      <c r="AM40" s="1118"/>
      <c r="AN40" s="1119"/>
      <c r="AO40" s="303">
        <v>-2444566</v>
      </c>
      <c r="AP40" s="303">
        <v>-52411</v>
      </c>
      <c r="AQ40" s="304">
        <v>-49341</v>
      </c>
      <c r="AR40" s="305">
        <v>6.2</v>
      </c>
      <c r="AS40" s="302"/>
    </row>
    <row r="41" spans="1:46" x14ac:dyDescent="0.15">
      <c r="A41" s="259"/>
      <c r="AK41" s="1123" t="s">
        <v>287</v>
      </c>
      <c r="AL41" s="1124"/>
      <c r="AM41" s="1124"/>
      <c r="AN41" s="1125"/>
      <c r="AO41" s="303">
        <v>1089407</v>
      </c>
      <c r="AP41" s="303">
        <v>23357</v>
      </c>
      <c r="AQ41" s="304">
        <v>22906</v>
      </c>
      <c r="AR41" s="305">
        <v>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12" t="s">
        <v>481</v>
      </c>
      <c r="AN49" s="1114" t="s">
        <v>514</v>
      </c>
      <c r="AO49" s="1115"/>
      <c r="AP49" s="1115"/>
      <c r="AQ49" s="1115"/>
      <c r="AR49" s="1116"/>
    </row>
    <row r="50" spans="1:44" x14ac:dyDescent="0.15">
      <c r="A50" s="259"/>
      <c r="AK50" s="317"/>
      <c r="AL50" s="318"/>
      <c r="AM50" s="1113"/>
      <c r="AN50" s="319" t="s">
        <v>515</v>
      </c>
      <c r="AO50" s="320" t="s">
        <v>516</v>
      </c>
      <c r="AP50" s="321" t="s">
        <v>517</v>
      </c>
      <c r="AQ50" s="322" t="s">
        <v>518</v>
      </c>
      <c r="AR50" s="323" t="s">
        <v>519</v>
      </c>
    </row>
    <row r="51" spans="1:44" x14ac:dyDescent="0.15">
      <c r="A51" s="259"/>
      <c r="AK51" s="315" t="s">
        <v>520</v>
      </c>
      <c r="AL51" s="316"/>
      <c r="AM51" s="324">
        <v>6016617</v>
      </c>
      <c r="AN51" s="325">
        <v>124728</v>
      </c>
      <c r="AO51" s="326">
        <v>18.399999999999999</v>
      </c>
      <c r="AP51" s="327">
        <v>79288</v>
      </c>
      <c r="AQ51" s="328">
        <v>21.8</v>
      </c>
      <c r="AR51" s="329">
        <v>-3.4</v>
      </c>
    </row>
    <row r="52" spans="1:44" x14ac:dyDescent="0.15">
      <c r="A52" s="259"/>
      <c r="AK52" s="330"/>
      <c r="AL52" s="331" t="s">
        <v>521</v>
      </c>
      <c r="AM52" s="332">
        <v>2596494</v>
      </c>
      <c r="AN52" s="333">
        <v>53827</v>
      </c>
      <c r="AO52" s="334">
        <v>-2.4</v>
      </c>
      <c r="AP52" s="335">
        <v>41870</v>
      </c>
      <c r="AQ52" s="336">
        <v>9.6</v>
      </c>
      <c r="AR52" s="337">
        <v>-12</v>
      </c>
    </row>
    <row r="53" spans="1:44" x14ac:dyDescent="0.15">
      <c r="A53" s="259"/>
      <c r="AK53" s="315" t="s">
        <v>522</v>
      </c>
      <c r="AL53" s="316"/>
      <c r="AM53" s="324">
        <v>5967643</v>
      </c>
      <c r="AN53" s="325">
        <v>124896</v>
      </c>
      <c r="AO53" s="326">
        <v>0.1</v>
      </c>
      <c r="AP53" s="327">
        <v>84962</v>
      </c>
      <c r="AQ53" s="328">
        <v>7.2</v>
      </c>
      <c r="AR53" s="329">
        <v>-7.1</v>
      </c>
    </row>
    <row r="54" spans="1:44" x14ac:dyDescent="0.15">
      <c r="A54" s="259"/>
      <c r="AK54" s="330"/>
      <c r="AL54" s="331" t="s">
        <v>521</v>
      </c>
      <c r="AM54" s="332">
        <v>2585703</v>
      </c>
      <c r="AN54" s="333">
        <v>54116</v>
      </c>
      <c r="AO54" s="334">
        <v>0.5</v>
      </c>
      <c r="AP54" s="335">
        <v>42793</v>
      </c>
      <c r="AQ54" s="336">
        <v>2.2000000000000002</v>
      </c>
      <c r="AR54" s="337">
        <v>-1.7</v>
      </c>
    </row>
    <row r="55" spans="1:44" x14ac:dyDescent="0.15">
      <c r="A55" s="259"/>
      <c r="AK55" s="315" t="s">
        <v>523</v>
      </c>
      <c r="AL55" s="316"/>
      <c r="AM55" s="324">
        <v>4318418</v>
      </c>
      <c r="AN55" s="325">
        <v>91006</v>
      </c>
      <c r="AO55" s="326">
        <v>-27.1</v>
      </c>
      <c r="AP55" s="327">
        <v>71279</v>
      </c>
      <c r="AQ55" s="328">
        <v>-16.100000000000001</v>
      </c>
      <c r="AR55" s="329">
        <v>-11</v>
      </c>
    </row>
    <row r="56" spans="1:44" x14ac:dyDescent="0.15">
      <c r="A56" s="259"/>
      <c r="AK56" s="330"/>
      <c r="AL56" s="331" t="s">
        <v>521</v>
      </c>
      <c r="AM56" s="332">
        <v>1586882</v>
      </c>
      <c r="AN56" s="333">
        <v>33442</v>
      </c>
      <c r="AO56" s="334">
        <v>-38.200000000000003</v>
      </c>
      <c r="AP56" s="335">
        <v>36731</v>
      </c>
      <c r="AQ56" s="336">
        <v>-14.2</v>
      </c>
      <c r="AR56" s="337">
        <v>-24</v>
      </c>
    </row>
    <row r="57" spans="1:44" x14ac:dyDescent="0.15">
      <c r="A57" s="259"/>
      <c r="AK57" s="315" t="s">
        <v>524</v>
      </c>
      <c r="AL57" s="316"/>
      <c r="AM57" s="324">
        <v>3558992</v>
      </c>
      <c r="AN57" s="325">
        <v>75736</v>
      </c>
      <c r="AO57" s="326">
        <v>-16.8</v>
      </c>
      <c r="AP57" s="327">
        <v>74994</v>
      </c>
      <c r="AQ57" s="328">
        <v>5.2</v>
      </c>
      <c r="AR57" s="329">
        <v>-22</v>
      </c>
    </row>
    <row r="58" spans="1:44" x14ac:dyDescent="0.15">
      <c r="A58" s="259"/>
      <c r="AK58" s="330"/>
      <c r="AL58" s="331" t="s">
        <v>521</v>
      </c>
      <c r="AM58" s="332">
        <v>1290100</v>
      </c>
      <c r="AN58" s="333">
        <v>27454</v>
      </c>
      <c r="AO58" s="334">
        <v>-17.899999999999999</v>
      </c>
      <c r="AP58" s="335">
        <v>36188</v>
      </c>
      <c r="AQ58" s="336">
        <v>-1.5</v>
      </c>
      <c r="AR58" s="337">
        <v>-16.399999999999999</v>
      </c>
    </row>
    <row r="59" spans="1:44" x14ac:dyDescent="0.15">
      <c r="A59" s="259"/>
      <c r="AK59" s="315" t="s">
        <v>525</v>
      </c>
      <c r="AL59" s="316"/>
      <c r="AM59" s="324">
        <v>3113005</v>
      </c>
      <c r="AN59" s="325">
        <v>66743</v>
      </c>
      <c r="AO59" s="326">
        <v>-11.9</v>
      </c>
      <c r="AP59" s="327">
        <v>71849</v>
      </c>
      <c r="AQ59" s="328">
        <v>-4.2</v>
      </c>
      <c r="AR59" s="329">
        <v>-7.7</v>
      </c>
    </row>
    <row r="60" spans="1:44" x14ac:dyDescent="0.15">
      <c r="A60" s="259"/>
      <c r="AK60" s="330"/>
      <c r="AL60" s="331" t="s">
        <v>521</v>
      </c>
      <c r="AM60" s="332">
        <v>1036285</v>
      </c>
      <c r="AN60" s="333">
        <v>22218</v>
      </c>
      <c r="AO60" s="334">
        <v>-19.100000000000001</v>
      </c>
      <c r="AP60" s="335">
        <v>36144</v>
      </c>
      <c r="AQ60" s="336">
        <v>-0.1</v>
      </c>
      <c r="AR60" s="337">
        <v>-19</v>
      </c>
    </row>
    <row r="61" spans="1:44" x14ac:dyDescent="0.15">
      <c r="A61" s="259"/>
      <c r="AK61" s="315" t="s">
        <v>526</v>
      </c>
      <c r="AL61" s="338"/>
      <c r="AM61" s="324">
        <v>4594935</v>
      </c>
      <c r="AN61" s="325">
        <v>96622</v>
      </c>
      <c r="AO61" s="326">
        <v>-7.5</v>
      </c>
      <c r="AP61" s="327">
        <v>76474</v>
      </c>
      <c r="AQ61" s="339">
        <v>2.8</v>
      </c>
      <c r="AR61" s="329">
        <v>-10.3</v>
      </c>
    </row>
    <row r="62" spans="1:44" x14ac:dyDescent="0.15">
      <c r="A62" s="259"/>
      <c r="AK62" s="330"/>
      <c r="AL62" s="331" t="s">
        <v>521</v>
      </c>
      <c r="AM62" s="332">
        <v>1819093</v>
      </c>
      <c r="AN62" s="333">
        <v>38211</v>
      </c>
      <c r="AO62" s="334">
        <v>-15.4</v>
      </c>
      <c r="AP62" s="335">
        <v>38745</v>
      </c>
      <c r="AQ62" s="336">
        <v>-0.8</v>
      </c>
      <c r="AR62" s="337">
        <v>-14.6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VIh461o2AJIjUdqE3IVOoXd0mCx4hzadTHH8f5ImiCSAAEdq/IFH5v9++koIwHOQDxB6dNNva4DzrIXftCbTvw==" saltValue="iupYpoFvLCRiOFQwLxcV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NFwj5k1EEhjXhwmJmtIhhoQNx8LdWBq+e+FNTWPuJEPZQ3axJqF7Vo/f+h2ZDhLhgdG0UF5wxyCI7m0+VyPdbQ==" saltValue="F2OgrwlRwUEBoBATMD6X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KkKx/a76ze0BsJAcq3SWTD43EX2DfBXJOshEZr6ItT2/EHQF2sdkPvq8fWk+kSblKATuP9RWKJS1RqwrLMHEfw==" saltValue="jHeasCpxBlWcqXJu4yMQ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20.69</v>
      </c>
      <c r="G47" s="12">
        <v>17.489999999999998</v>
      </c>
      <c r="H47" s="12">
        <v>23.37</v>
      </c>
      <c r="I47" s="12">
        <v>27.97</v>
      </c>
      <c r="J47" s="13">
        <v>28.84</v>
      </c>
    </row>
    <row r="48" spans="2:10" ht="57.75" customHeight="1" x14ac:dyDescent="0.15">
      <c r="B48" s="14"/>
      <c r="C48" s="1128" t="s">
        <v>4</v>
      </c>
      <c r="D48" s="1128"/>
      <c r="E48" s="1129"/>
      <c r="F48" s="15">
        <v>5.41</v>
      </c>
      <c r="G48" s="16">
        <v>6.03</v>
      </c>
      <c r="H48" s="16">
        <v>7.99</v>
      </c>
      <c r="I48" s="16">
        <v>7.73</v>
      </c>
      <c r="J48" s="17">
        <v>6.76</v>
      </c>
    </row>
    <row r="49" spans="2:10" ht="57.75" customHeight="1" thickBot="1" x14ac:dyDescent="0.2">
      <c r="B49" s="18"/>
      <c r="C49" s="1130" t="s">
        <v>5</v>
      </c>
      <c r="D49" s="1130"/>
      <c r="E49" s="1131"/>
      <c r="F49" s="19" t="s">
        <v>533</v>
      </c>
      <c r="G49" s="20" t="s">
        <v>534</v>
      </c>
      <c r="H49" s="20">
        <v>5.97</v>
      </c>
      <c r="I49" s="20" t="s">
        <v>535</v>
      </c>
      <c r="J49" s="21" t="s">
        <v>536</v>
      </c>
    </row>
    <row r="50" spans="2:10" x14ac:dyDescent="0.15"/>
  </sheetData>
  <sheetProtection algorithmName="SHA-512" hashValue="hRUU9dU9XziQlHOlArcms5aCU1pEpbOrZiokrmkko7SA9JNY7HwoCEFPogjLs37k/DEwuaqEYFlYQiXN0DFzCA==" saltValue="6D+JH0vo99AZjp4dX0DK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537</v>
      </c>
      <c r="D34" s="1136"/>
      <c r="E34" s="1137"/>
      <c r="F34" s="32">
        <v>13.12</v>
      </c>
      <c r="G34" s="33">
        <v>13.32</v>
      </c>
      <c r="H34" s="33">
        <v>12.53</v>
      </c>
      <c r="I34" s="33">
        <v>13.05</v>
      </c>
      <c r="J34" s="34">
        <v>13.01</v>
      </c>
      <c r="K34" s="22"/>
      <c r="L34" s="22"/>
      <c r="M34" s="22"/>
      <c r="N34" s="22"/>
      <c r="O34" s="22"/>
      <c r="P34" s="22"/>
    </row>
    <row r="35" spans="1:16" ht="39" customHeight="1" x14ac:dyDescent="0.15">
      <c r="A35" s="22"/>
      <c r="B35" s="35"/>
      <c r="C35" s="1132" t="s">
        <v>538</v>
      </c>
      <c r="D35" s="1132"/>
      <c r="E35" s="1133"/>
      <c r="F35" s="36">
        <v>5.41</v>
      </c>
      <c r="G35" s="37">
        <v>6.02</v>
      </c>
      <c r="H35" s="37">
        <v>7.99</v>
      </c>
      <c r="I35" s="37">
        <v>7.72</v>
      </c>
      <c r="J35" s="38">
        <v>6.76</v>
      </c>
      <c r="K35" s="22"/>
      <c r="L35" s="22"/>
      <c r="M35" s="22"/>
      <c r="N35" s="22"/>
      <c r="O35" s="22"/>
      <c r="P35" s="22"/>
    </row>
    <row r="36" spans="1:16" ht="39" customHeight="1" x14ac:dyDescent="0.15">
      <c r="A36" s="22"/>
      <c r="B36" s="35"/>
      <c r="C36" s="1132" t="s">
        <v>539</v>
      </c>
      <c r="D36" s="1132"/>
      <c r="E36" s="1133"/>
      <c r="F36" s="36" t="s">
        <v>490</v>
      </c>
      <c r="G36" s="37">
        <v>2.4700000000000002</v>
      </c>
      <c r="H36" s="37">
        <v>3.57</v>
      </c>
      <c r="I36" s="37">
        <v>5.15</v>
      </c>
      <c r="J36" s="38">
        <v>6.14</v>
      </c>
      <c r="K36" s="22"/>
      <c r="L36" s="22"/>
      <c r="M36" s="22"/>
      <c r="N36" s="22"/>
      <c r="O36" s="22"/>
      <c r="P36" s="22"/>
    </row>
    <row r="37" spans="1:16" ht="39" customHeight="1" x14ac:dyDescent="0.15">
      <c r="A37" s="22"/>
      <c r="B37" s="35"/>
      <c r="C37" s="1132" t="s">
        <v>540</v>
      </c>
      <c r="D37" s="1132"/>
      <c r="E37" s="1133"/>
      <c r="F37" s="36">
        <v>1.47</v>
      </c>
      <c r="G37" s="37">
        <v>1.31</v>
      </c>
      <c r="H37" s="37">
        <v>1.7</v>
      </c>
      <c r="I37" s="37">
        <v>2.29</v>
      </c>
      <c r="J37" s="38">
        <v>1.91</v>
      </c>
      <c r="K37" s="22"/>
      <c r="L37" s="22"/>
      <c r="M37" s="22"/>
      <c r="N37" s="22"/>
      <c r="O37" s="22"/>
      <c r="P37" s="22"/>
    </row>
    <row r="38" spans="1:16" ht="39" customHeight="1" x14ac:dyDescent="0.15">
      <c r="A38" s="22"/>
      <c r="B38" s="35"/>
      <c r="C38" s="1132" t="s">
        <v>541</v>
      </c>
      <c r="D38" s="1132"/>
      <c r="E38" s="1133"/>
      <c r="F38" s="36">
        <v>0.72</v>
      </c>
      <c r="G38" s="37">
        <v>1.07</v>
      </c>
      <c r="H38" s="37">
        <v>1.1499999999999999</v>
      </c>
      <c r="I38" s="37">
        <v>1.1299999999999999</v>
      </c>
      <c r="J38" s="38">
        <v>0.6</v>
      </c>
      <c r="K38" s="22"/>
      <c r="L38" s="22"/>
      <c r="M38" s="22"/>
      <c r="N38" s="22"/>
      <c r="O38" s="22"/>
      <c r="P38" s="22"/>
    </row>
    <row r="39" spans="1:16" ht="39" customHeight="1" x14ac:dyDescent="0.15">
      <c r="A39" s="22"/>
      <c r="B39" s="35"/>
      <c r="C39" s="1132" t="s">
        <v>542</v>
      </c>
      <c r="D39" s="1132"/>
      <c r="E39" s="1133"/>
      <c r="F39" s="36">
        <v>0.01</v>
      </c>
      <c r="G39" s="37">
        <v>0.01</v>
      </c>
      <c r="H39" s="37">
        <v>0.01</v>
      </c>
      <c r="I39" s="37">
        <v>0.01</v>
      </c>
      <c r="J39" s="38">
        <v>0.01</v>
      </c>
      <c r="K39" s="22"/>
      <c r="L39" s="22"/>
      <c r="M39" s="22"/>
      <c r="N39" s="22"/>
      <c r="O39" s="22"/>
      <c r="P39" s="22"/>
    </row>
    <row r="40" spans="1:16" ht="39" customHeight="1" x14ac:dyDescent="0.15">
      <c r="A40" s="22"/>
      <c r="B40" s="35"/>
      <c r="C40" s="1132" t="s">
        <v>543</v>
      </c>
      <c r="D40" s="1132"/>
      <c r="E40" s="1133"/>
      <c r="F40" s="36">
        <v>0</v>
      </c>
      <c r="G40" s="37">
        <v>0</v>
      </c>
      <c r="H40" s="37">
        <v>0</v>
      </c>
      <c r="I40" s="37">
        <v>0</v>
      </c>
      <c r="J40" s="38">
        <v>0</v>
      </c>
      <c r="K40" s="22"/>
      <c r="L40" s="22"/>
      <c r="M40" s="22"/>
      <c r="N40" s="22"/>
      <c r="O40" s="22"/>
      <c r="P40" s="22"/>
    </row>
    <row r="41" spans="1:16" ht="39" customHeight="1" x14ac:dyDescent="0.15">
      <c r="A41" s="22"/>
      <c r="B41" s="35"/>
      <c r="C41" s="1132" t="s">
        <v>544</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545</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546</v>
      </c>
      <c r="D43" s="1134"/>
      <c r="E43" s="1135"/>
      <c r="F43" s="41">
        <v>0.14000000000000001</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QLpH0AKG9Watr0LiZL7sFI9dJcCoAHvH+U++gyhMacFqCVK//gXInM4iZril5y1IVVeCu+i/gWXkiquKsfbg==" saltValue="Tqpo+XpjP1Y+ctjlXu97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2997</v>
      </c>
      <c r="L45" s="58">
        <v>3059</v>
      </c>
      <c r="M45" s="58">
        <v>3165</v>
      </c>
      <c r="N45" s="58">
        <v>3232</v>
      </c>
      <c r="O45" s="59">
        <v>3391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15">
      <c r="A48" s="46"/>
      <c r="B48" s="1140"/>
      <c r="C48" s="1141"/>
      <c r="D48" s="60"/>
      <c r="E48" s="1146" t="s">
        <v>13</v>
      </c>
      <c r="F48" s="1146"/>
      <c r="G48" s="1146"/>
      <c r="H48" s="1146"/>
      <c r="I48" s="1146"/>
      <c r="J48" s="1147"/>
      <c r="K48" s="61">
        <v>169</v>
      </c>
      <c r="L48" s="62">
        <v>329</v>
      </c>
      <c r="M48" s="62">
        <v>265</v>
      </c>
      <c r="N48" s="62">
        <v>253</v>
      </c>
      <c r="O48" s="63">
        <v>247</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490</v>
      </c>
      <c r="L49" s="62" t="s">
        <v>490</v>
      </c>
      <c r="M49" s="62" t="s">
        <v>490</v>
      </c>
      <c r="N49" s="62" t="s">
        <v>490</v>
      </c>
      <c r="O49" s="63" t="s">
        <v>490</v>
      </c>
      <c r="P49" s="46"/>
      <c r="Q49" s="46"/>
      <c r="R49" s="46"/>
      <c r="S49" s="46"/>
      <c r="T49" s="46"/>
      <c r="U49" s="46"/>
    </row>
    <row r="50" spans="1:21" ht="30.75" customHeight="1" x14ac:dyDescent="0.15">
      <c r="A50" s="46"/>
      <c r="B50" s="1140"/>
      <c r="C50" s="1141"/>
      <c r="D50" s="60"/>
      <c r="E50" s="1146" t="s">
        <v>15</v>
      </c>
      <c r="F50" s="1146"/>
      <c r="G50" s="1146"/>
      <c r="H50" s="1146"/>
      <c r="I50" s="1146"/>
      <c r="J50" s="1147"/>
      <c r="K50" s="61">
        <v>1</v>
      </c>
      <c r="L50" s="62">
        <v>1</v>
      </c>
      <c r="M50" s="62">
        <v>1</v>
      </c>
      <c r="N50" s="62">
        <v>0</v>
      </c>
      <c r="O50" s="63">
        <v>1</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490</v>
      </c>
      <c r="L51" s="62" t="s">
        <v>490</v>
      </c>
      <c r="M51" s="62" t="s">
        <v>490</v>
      </c>
      <c r="N51" s="62" t="s">
        <v>490</v>
      </c>
      <c r="O51" s="63" t="s">
        <v>490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2420</v>
      </c>
      <c r="L52" s="62">
        <v>2442</v>
      </c>
      <c r="M52" s="62">
        <v>2453</v>
      </c>
      <c r="N52" s="62">
        <v>2480</v>
      </c>
      <c r="O52" s="63">
        <v>2548</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747</v>
      </c>
      <c r="L53" s="67">
        <v>947</v>
      </c>
      <c r="M53" s="67">
        <v>978</v>
      </c>
      <c r="N53" s="67">
        <v>1005</v>
      </c>
      <c r="O53" s="68">
        <v>1091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YcZ4WAvGlhBiWHTbLsjPHyFP4ZzA5lrJvLDhNCgJV7Qa+YVpNBeSDo1f13RDOszmeUcBZgRnRdSINRfBUUCeQ==" saltValue="W63Kw4JU1D/Nyzd7GHvQ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69" t="s">
        <v>30</v>
      </c>
      <c r="C41" s="1170"/>
      <c r="D41" s="103"/>
      <c r="E41" s="1175" t="s">
        <v>31</v>
      </c>
      <c r="F41" s="1175"/>
      <c r="G41" s="1175"/>
      <c r="H41" s="1176"/>
      <c r="I41" s="342">
        <v>31658</v>
      </c>
      <c r="J41" s="343">
        <v>32131</v>
      </c>
      <c r="K41" s="343">
        <v>31554</v>
      </c>
      <c r="L41" s="343">
        <v>30761</v>
      </c>
      <c r="M41" s="344">
        <v>31318</v>
      </c>
    </row>
    <row r="42" spans="2:13" ht="27.75" customHeight="1" x14ac:dyDescent="0.15">
      <c r="B42" s="1171"/>
      <c r="C42" s="1172"/>
      <c r="D42" s="104"/>
      <c r="E42" s="1177" t="s">
        <v>32</v>
      </c>
      <c r="F42" s="1177"/>
      <c r="G42" s="1177"/>
      <c r="H42" s="1178"/>
      <c r="I42" s="345" t="s">
        <v>490</v>
      </c>
      <c r="J42" s="346" t="s">
        <v>490</v>
      </c>
      <c r="K42" s="346" t="s">
        <v>490</v>
      </c>
      <c r="L42" s="346" t="s">
        <v>490</v>
      </c>
      <c r="M42" s="347" t="s">
        <v>490</v>
      </c>
    </row>
    <row r="43" spans="2:13" ht="27.75" customHeight="1" x14ac:dyDescent="0.15">
      <c r="B43" s="1171"/>
      <c r="C43" s="1172"/>
      <c r="D43" s="104"/>
      <c r="E43" s="1177" t="s">
        <v>33</v>
      </c>
      <c r="F43" s="1177"/>
      <c r="G43" s="1177"/>
      <c r="H43" s="1178"/>
      <c r="I43" s="345">
        <v>1444</v>
      </c>
      <c r="J43" s="346">
        <v>1828</v>
      </c>
      <c r="K43" s="346">
        <v>1964</v>
      </c>
      <c r="L43" s="346">
        <v>2109</v>
      </c>
      <c r="M43" s="347">
        <v>1817</v>
      </c>
    </row>
    <row r="44" spans="2:13" ht="27.75" customHeight="1" x14ac:dyDescent="0.15">
      <c r="B44" s="1171"/>
      <c r="C44" s="1172"/>
      <c r="D44" s="104"/>
      <c r="E44" s="1177" t="s">
        <v>34</v>
      </c>
      <c r="F44" s="1177"/>
      <c r="G44" s="1177"/>
      <c r="H44" s="1178"/>
      <c r="I44" s="345" t="s">
        <v>490</v>
      </c>
      <c r="J44" s="346" t="s">
        <v>490</v>
      </c>
      <c r="K44" s="346" t="s">
        <v>490</v>
      </c>
      <c r="L44" s="346" t="s">
        <v>490</v>
      </c>
      <c r="M44" s="347" t="s">
        <v>490</v>
      </c>
    </row>
    <row r="45" spans="2:13" ht="27.75" customHeight="1" x14ac:dyDescent="0.15">
      <c r="B45" s="1171"/>
      <c r="C45" s="1172"/>
      <c r="D45" s="104"/>
      <c r="E45" s="1177" t="s">
        <v>35</v>
      </c>
      <c r="F45" s="1177"/>
      <c r="G45" s="1177"/>
      <c r="H45" s="1178"/>
      <c r="I45" s="345">
        <v>3413</v>
      </c>
      <c r="J45" s="346">
        <v>3376</v>
      </c>
      <c r="K45" s="346">
        <v>3336</v>
      </c>
      <c r="L45" s="346">
        <v>3279</v>
      </c>
      <c r="M45" s="347">
        <v>3227</v>
      </c>
    </row>
    <row r="46" spans="2:13" ht="27.75" customHeight="1" x14ac:dyDescent="0.15">
      <c r="B46" s="1171"/>
      <c r="C46" s="1172"/>
      <c r="D46" s="105"/>
      <c r="E46" s="1177" t="s">
        <v>36</v>
      </c>
      <c r="F46" s="1177"/>
      <c r="G46" s="1177"/>
      <c r="H46" s="1178"/>
      <c r="I46" s="345" t="s">
        <v>490</v>
      </c>
      <c r="J46" s="346" t="s">
        <v>490</v>
      </c>
      <c r="K46" s="346" t="s">
        <v>490</v>
      </c>
      <c r="L46" s="346" t="s">
        <v>490</v>
      </c>
      <c r="M46" s="347" t="s">
        <v>490</v>
      </c>
    </row>
    <row r="47" spans="2:13" ht="27.75" customHeight="1" x14ac:dyDescent="0.15">
      <c r="B47" s="1171"/>
      <c r="C47" s="1172"/>
      <c r="D47" s="106"/>
      <c r="E47" s="1179" t="s">
        <v>37</v>
      </c>
      <c r="F47" s="1180"/>
      <c r="G47" s="1180"/>
      <c r="H47" s="1181"/>
      <c r="I47" s="345" t="s">
        <v>490</v>
      </c>
      <c r="J47" s="346" t="s">
        <v>490</v>
      </c>
      <c r="K47" s="346" t="s">
        <v>490</v>
      </c>
      <c r="L47" s="346" t="s">
        <v>490</v>
      </c>
      <c r="M47" s="347" t="s">
        <v>490</v>
      </c>
    </row>
    <row r="48" spans="2:13" ht="27.75" customHeight="1" x14ac:dyDescent="0.15">
      <c r="B48" s="1171"/>
      <c r="C48" s="1172"/>
      <c r="D48" s="104"/>
      <c r="E48" s="1177" t="s">
        <v>38</v>
      </c>
      <c r="F48" s="1177"/>
      <c r="G48" s="1177"/>
      <c r="H48" s="1178"/>
      <c r="I48" s="345" t="s">
        <v>490</v>
      </c>
      <c r="J48" s="346" t="s">
        <v>490</v>
      </c>
      <c r="K48" s="346" t="s">
        <v>490</v>
      </c>
      <c r="L48" s="346" t="s">
        <v>490</v>
      </c>
      <c r="M48" s="347" t="s">
        <v>490</v>
      </c>
    </row>
    <row r="49" spans="2:13" ht="27.75" customHeight="1" x14ac:dyDescent="0.15">
      <c r="B49" s="1173"/>
      <c r="C49" s="1174"/>
      <c r="D49" s="104"/>
      <c r="E49" s="1177" t="s">
        <v>39</v>
      </c>
      <c r="F49" s="1177"/>
      <c r="G49" s="1177"/>
      <c r="H49" s="1178"/>
      <c r="I49" s="345" t="s">
        <v>490</v>
      </c>
      <c r="J49" s="346" t="s">
        <v>490</v>
      </c>
      <c r="K49" s="346" t="s">
        <v>490</v>
      </c>
      <c r="L49" s="346" t="s">
        <v>490</v>
      </c>
      <c r="M49" s="347" t="s">
        <v>490</v>
      </c>
    </row>
    <row r="50" spans="2:13" ht="27.75" customHeight="1" x14ac:dyDescent="0.15">
      <c r="B50" s="1182" t="s">
        <v>40</v>
      </c>
      <c r="C50" s="1183"/>
      <c r="D50" s="107"/>
      <c r="E50" s="1177" t="s">
        <v>41</v>
      </c>
      <c r="F50" s="1177"/>
      <c r="G50" s="1177"/>
      <c r="H50" s="1178"/>
      <c r="I50" s="345">
        <v>7609</v>
      </c>
      <c r="J50" s="346">
        <v>7638</v>
      </c>
      <c r="K50" s="346">
        <v>9303</v>
      </c>
      <c r="L50" s="346">
        <v>10643</v>
      </c>
      <c r="M50" s="347">
        <v>11596</v>
      </c>
    </row>
    <row r="51" spans="2:13" ht="27.75" customHeight="1" x14ac:dyDescent="0.15">
      <c r="B51" s="1171"/>
      <c r="C51" s="1172"/>
      <c r="D51" s="104"/>
      <c r="E51" s="1177" t="s">
        <v>42</v>
      </c>
      <c r="F51" s="1177"/>
      <c r="G51" s="1177"/>
      <c r="H51" s="1178"/>
      <c r="I51" s="345">
        <v>1190</v>
      </c>
      <c r="J51" s="346">
        <v>1082</v>
      </c>
      <c r="K51" s="346">
        <v>975</v>
      </c>
      <c r="L51" s="346">
        <v>875</v>
      </c>
      <c r="M51" s="347">
        <v>774</v>
      </c>
    </row>
    <row r="52" spans="2:13" ht="27.75" customHeight="1" x14ac:dyDescent="0.15">
      <c r="B52" s="1173"/>
      <c r="C52" s="1174"/>
      <c r="D52" s="104"/>
      <c r="E52" s="1177" t="s">
        <v>43</v>
      </c>
      <c r="F52" s="1177"/>
      <c r="G52" s="1177"/>
      <c r="H52" s="1178"/>
      <c r="I52" s="345">
        <v>24607</v>
      </c>
      <c r="J52" s="346">
        <v>24906</v>
      </c>
      <c r="K52" s="346">
        <v>24425</v>
      </c>
      <c r="L52" s="346">
        <v>23492</v>
      </c>
      <c r="M52" s="347">
        <v>23971</v>
      </c>
    </row>
    <row r="53" spans="2:13" ht="27.75" customHeight="1" thickBot="1" x14ac:dyDescent="0.2">
      <c r="B53" s="1184" t="s">
        <v>19</v>
      </c>
      <c r="C53" s="1185"/>
      <c r="D53" s="108"/>
      <c r="E53" s="1186" t="s">
        <v>44</v>
      </c>
      <c r="F53" s="1186"/>
      <c r="G53" s="1186"/>
      <c r="H53" s="1187"/>
      <c r="I53" s="348">
        <v>3110</v>
      </c>
      <c r="J53" s="349">
        <v>3709</v>
      </c>
      <c r="K53" s="349">
        <v>2150</v>
      </c>
      <c r="L53" s="349">
        <v>1140</v>
      </c>
      <c r="M53" s="350">
        <v>21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cz+wJ35DxLobplrxhjzFUEpnyyDLEOBNzJ2jZ45FOjNz2mPwkVTb7DCIQJuwOebiGBt4Co9+8ByTtoSEiDWsKw==" saltValue="saAfA5NMm8DWAWO99oY3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3520</v>
      </c>
      <c r="G55" s="120">
        <v>4132</v>
      </c>
      <c r="H55" s="121">
        <v>4320</v>
      </c>
    </row>
    <row r="56" spans="2:8" ht="52.5" customHeight="1" x14ac:dyDescent="0.15">
      <c r="B56" s="122"/>
      <c r="C56" s="1198" t="s">
        <v>47</v>
      </c>
      <c r="D56" s="1198"/>
      <c r="E56" s="1199"/>
      <c r="F56" s="123">
        <v>1363</v>
      </c>
      <c r="G56" s="123">
        <v>1912</v>
      </c>
      <c r="H56" s="124">
        <v>2224</v>
      </c>
    </row>
    <row r="57" spans="2:8" ht="53.25" customHeight="1" x14ac:dyDescent="0.15">
      <c r="B57" s="122"/>
      <c r="C57" s="1200" t="s">
        <v>48</v>
      </c>
      <c r="D57" s="1200"/>
      <c r="E57" s="1201"/>
      <c r="F57" s="125">
        <v>4632</v>
      </c>
      <c r="G57" s="125">
        <v>4575</v>
      </c>
      <c r="H57" s="126">
        <v>4804</v>
      </c>
    </row>
    <row r="58" spans="2:8" ht="45.75" customHeight="1" x14ac:dyDescent="0.15">
      <c r="B58" s="127"/>
      <c r="C58" s="1188" t="s">
        <v>560</v>
      </c>
      <c r="D58" s="1189"/>
      <c r="E58" s="1190"/>
      <c r="F58" s="128">
        <v>2338</v>
      </c>
      <c r="G58" s="128">
        <v>2226</v>
      </c>
      <c r="H58" s="129">
        <v>2488</v>
      </c>
    </row>
    <row r="59" spans="2:8" ht="45.75" customHeight="1" x14ac:dyDescent="0.15">
      <c r="B59" s="127"/>
      <c r="C59" s="1188" t="s">
        <v>561</v>
      </c>
      <c r="D59" s="1189"/>
      <c r="E59" s="1190"/>
      <c r="F59" s="128">
        <v>1182</v>
      </c>
      <c r="G59" s="128">
        <v>1123</v>
      </c>
      <c r="H59" s="129">
        <v>1049</v>
      </c>
    </row>
    <row r="60" spans="2:8" ht="45.75" customHeight="1" x14ac:dyDescent="0.15">
      <c r="B60" s="127"/>
      <c r="C60" s="1188" t="s">
        <v>562</v>
      </c>
      <c r="D60" s="1189"/>
      <c r="E60" s="1190"/>
      <c r="F60" s="128">
        <v>886</v>
      </c>
      <c r="G60" s="128">
        <v>984</v>
      </c>
      <c r="H60" s="129">
        <v>1017</v>
      </c>
    </row>
    <row r="61" spans="2:8" ht="45.75" customHeight="1" x14ac:dyDescent="0.15">
      <c r="B61" s="127"/>
      <c r="C61" s="1188" t="s">
        <v>563</v>
      </c>
      <c r="D61" s="1189"/>
      <c r="E61" s="1190"/>
      <c r="F61" s="128">
        <v>143</v>
      </c>
      <c r="G61" s="128">
        <v>143</v>
      </c>
      <c r="H61" s="129">
        <v>143</v>
      </c>
    </row>
    <row r="62" spans="2:8" ht="45.75" customHeight="1" thickBot="1" x14ac:dyDescent="0.2">
      <c r="B62" s="130"/>
      <c r="C62" s="1191" t="s">
        <v>564</v>
      </c>
      <c r="D62" s="1192"/>
      <c r="E62" s="1193"/>
      <c r="F62" s="131">
        <v>38</v>
      </c>
      <c r="G62" s="131">
        <v>51</v>
      </c>
      <c r="H62" s="132">
        <v>58</v>
      </c>
    </row>
    <row r="63" spans="2:8" ht="52.5" customHeight="1" thickBot="1" x14ac:dyDescent="0.2">
      <c r="B63" s="133"/>
      <c r="C63" s="1194" t="s">
        <v>49</v>
      </c>
      <c r="D63" s="1194"/>
      <c r="E63" s="1195"/>
      <c r="F63" s="134">
        <v>9515</v>
      </c>
      <c r="G63" s="134">
        <v>10620</v>
      </c>
      <c r="H63" s="135">
        <v>11349</v>
      </c>
    </row>
    <row r="64" spans="2:8" x14ac:dyDescent="0.15"/>
  </sheetData>
  <sheetProtection algorithmName="SHA-512" hashValue="nBdaZ7QxV+N8UsW9ixcuHELka/L41iscv6qJ4ShT6opJ5ojfmKTcbPHUREaEjmQZIR6R+3xISBzpQwrhTBMvmA==" saltValue="xrwQ13rmcOx6xjMOCXbk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124728</v>
      </c>
      <c r="E3" s="154"/>
      <c r="F3" s="155">
        <v>79288</v>
      </c>
      <c r="G3" s="156"/>
      <c r="H3" s="157"/>
    </row>
    <row r="4" spans="1:8" x14ac:dyDescent="0.15">
      <c r="A4" s="158"/>
      <c r="B4" s="159"/>
      <c r="C4" s="160"/>
      <c r="D4" s="161">
        <v>53827</v>
      </c>
      <c r="E4" s="162"/>
      <c r="F4" s="163">
        <v>41870</v>
      </c>
      <c r="G4" s="164"/>
      <c r="H4" s="165"/>
    </row>
    <row r="5" spans="1:8" x14ac:dyDescent="0.15">
      <c r="A5" s="146" t="s">
        <v>522</v>
      </c>
      <c r="B5" s="151"/>
      <c r="C5" s="152"/>
      <c r="D5" s="153">
        <v>124896</v>
      </c>
      <c r="E5" s="154"/>
      <c r="F5" s="155">
        <v>84962</v>
      </c>
      <c r="G5" s="156"/>
      <c r="H5" s="157"/>
    </row>
    <row r="6" spans="1:8" x14ac:dyDescent="0.15">
      <c r="A6" s="158"/>
      <c r="B6" s="159"/>
      <c r="C6" s="160"/>
      <c r="D6" s="161">
        <v>54116</v>
      </c>
      <c r="E6" s="162"/>
      <c r="F6" s="163">
        <v>42793</v>
      </c>
      <c r="G6" s="164"/>
      <c r="H6" s="165"/>
    </row>
    <row r="7" spans="1:8" x14ac:dyDescent="0.15">
      <c r="A7" s="146" t="s">
        <v>523</v>
      </c>
      <c r="B7" s="151"/>
      <c r="C7" s="152"/>
      <c r="D7" s="153">
        <v>91006</v>
      </c>
      <c r="E7" s="154"/>
      <c r="F7" s="155">
        <v>71279</v>
      </c>
      <c r="G7" s="156"/>
      <c r="H7" s="157"/>
    </row>
    <row r="8" spans="1:8" x14ac:dyDescent="0.15">
      <c r="A8" s="158"/>
      <c r="B8" s="159"/>
      <c r="C8" s="160"/>
      <c r="D8" s="161">
        <v>33442</v>
      </c>
      <c r="E8" s="162"/>
      <c r="F8" s="163">
        <v>36731</v>
      </c>
      <c r="G8" s="164"/>
      <c r="H8" s="165"/>
    </row>
    <row r="9" spans="1:8" x14ac:dyDescent="0.15">
      <c r="A9" s="146" t="s">
        <v>524</v>
      </c>
      <c r="B9" s="151"/>
      <c r="C9" s="152"/>
      <c r="D9" s="153">
        <v>75736</v>
      </c>
      <c r="E9" s="154"/>
      <c r="F9" s="155">
        <v>74994</v>
      </c>
      <c r="G9" s="156"/>
      <c r="H9" s="157"/>
    </row>
    <row r="10" spans="1:8" x14ac:dyDescent="0.15">
      <c r="A10" s="158"/>
      <c r="B10" s="159"/>
      <c r="C10" s="160"/>
      <c r="D10" s="161">
        <v>27454</v>
      </c>
      <c r="E10" s="162"/>
      <c r="F10" s="163">
        <v>36188</v>
      </c>
      <c r="G10" s="164"/>
      <c r="H10" s="165"/>
    </row>
    <row r="11" spans="1:8" x14ac:dyDescent="0.15">
      <c r="A11" s="146" t="s">
        <v>525</v>
      </c>
      <c r="B11" s="151"/>
      <c r="C11" s="152"/>
      <c r="D11" s="153">
        <v>66743</v>
      </c>
      <c r="E11" s="154"/>
      <c r="F11" s="155">
        <v>71849</v>
      </c>
      <c r="G11" s="156"/>
      <c r="H11" s="157"/>
    </row>
    <row r="12" spans="1:8" x14ac:dyDescent="0.15">
      <c r="A12" s="158"/>
      <c r="B12" s="159"/>
      <c r="C12" s="166"/>
      <c r="D12" s="161">
        <v>22218</v>
      </c>
      <c r="E12" s="162"/>
      <c r="F12" s="163">
        <v>36144</v>
      </c>
      <c r="G12" s="164"/>
      <c r="H12" s="165"/>
    </row>
    <row r="13" spans="1:8" x14ac:dyDescent="0.15">
      <c r="A13" s="146"/>
      <c r="B13" s="151"/>
      <c r="C13" s="152"/>
      <c r="D13" s="153">
        <v>96622</v>
      </c>
      <c r="E13" s="154"/>
      <c r="F13" s="155">
        <v>76474</v>
      </c>
      <c r="G13" s="167"/>
      <c r="H13" s="157"/>
    </row>
    <row r="14" spans="1:8" x14ac:dyDescent="0.15">
      <c r="A14" s="158"/>
      <c r="B14" s="159"/>
      <c r="C14" s="160"/>
      <c r="D14" s="161">
        <v>38211</v>
      </c>
      <c r="E14" s="162"/>
      <c r="F14" s="163">
        <v>38745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5.41</v>
      </c>
      <c r="C19" s="168">
        <f>ROUND(VALUE(SUBSTITUTE(実質収支比率等に係る経年分析!G$48,"▲","-")),2)</f>
        <v>6.03</v>
      </c>
      <c r="D19" s="168">
        <f>ROUND(VALUE(SUBSTITUTE(実質収支比率等に係る経年分析!H$48,"▲","-")),2)</f>
        <v>7.99</v>
      </c>
      <c r="E19" s="168">
        <f>ROUND(VALUE(SUBSTITUTE(実質収支比率等に係る経年分析!I$48,"▲","-")),2)</f>
        <v>7.73</v>
      </c>
      <c r="F19" s="168">
        <f>ROUND(VALUE(SUBSTITUTE(実質収支比率等に係る経年分析!J$48,"▲","-")),2)</f>
        <v>6.76</v>
      </c>
    </row>
    <row r="20" spans="1:11" x14ac:dyDescent="0.15">
      <c r="A20" s="168" t="s">
        <v>53</v>
      </c>
      <c r="B20" s="168">
        <f>ROUND(VALUE(SUBSTITUTE(実質収支比率等に係る経年分析!F$47,"▲","-")),2)</f>
        <v>20.69</v>
      </c>
      <c r="C20" s="168">
        <f>ROUND(VALUE(SUBSTITUTE(実質収支比率等に係る経年分析!G$47,"▲","-")),2)</f>
        <v>17.489999999999998</v>
      </c>
      <c r="D20" s="168">
        <f>ROUND(VALUE(SUBSTITUTE(実質収支比率等に係る経年分析!H$47,"▲","-")),2)</f>
        <v>23.37</v>
      </c>
      <c r="E20" s="168">
        <f>ROUND(VALUE(SUBSTITUTE(実質収支比率等に係る経年分析!I$47,"▲","-")),2)</f>
        <v>27.97</v>
      </c>
      <c r="F20" s="168">
        <f>ROUND(VALUE(SUBSTITUTE(実質収支比率等に係る経年分析!J$47,"▲","-")),2)</f>
        <v>28.84</v>
      </c>
    </row>
    <row r="21" spans="1:11" x14ac:dyDescent="0.15">
      <c r="A21" s="168" t="s">
        <v>54</v>
      </c>
      <c r="B21" s="168">
        <f>IF(ISNUMBER(VALUE(SUBSTITUTE(実質収支比率等に係る経年分析!F$49,"▲","-"))),ROUND(VALUE(SUBSTITUTE(実質収支比率等に係る経年分析!F$49,"▲","-")),2),NA())</f>
        <v>-10.16</v>
      </c>
      <c r="C21" s="168">
        <f>IF(ISNUMBER(VALUE(SUBSTITUTE(実質収支比率等に係る経年分析!G$49,"▲","-"))),ROUND(VALUE(SUBSTITUTE(実質収支比率等に係る経年分析!G$49,"▲","-")),2),NA())</f>
        <v>-4.99</v>
      </c>
      <c r="D21" s="168">
        <f>IF(ISNUMBER(VALUE(SUBSTITUTE(実質収支比率等に係る経年分析!H$49,"▲","-"))),ROUND(VALUE(SUBSTITUTE(実質収支比率等に係る経年分析!H$49,"▲","-")),2),NA())</f>
        <v>5.97</v>
      </c>
      <c r="E21" s="168">
        <f>IF(ISNUMBER(VALUE(SUBSTITUTE(実質収支比率等に係る経年分析!I$49,"▲","-"))),ROUND(VALUE(SUBSTITUTE(実質収支比率等に係る経年分析!I$49,"▲","-")),2),NA())</f>
        <v>-0.37</v>
      </c>
      <c r="F21" s="168">
        <f>IF(ISNUMBER(VALUE(SUBSTITUTE(実質収支比率等に係る経年分析!J$49,"▲","-"))),ROUND(VALUE(SUBSTITUTE(実質収支比率等に係る経年分析!J$49,"▲","-")),2),NA())</f>
        <v>-3.41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0.14000000000000001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国民宿舎事業特別会計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温泉給湯事業特別会計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1.1499999999999999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1.1299999999999999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1.47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2.29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1.91</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2.4700000000000002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3.57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5.15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6.14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5.41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7.72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6.76</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13.12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13.32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12.53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13.05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13.01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2420</v>
      </c>
      <c r="E42" s="170"/>
      <c r="F42" s="170"/>
      <c r="G42" s="170">
        <f>'実質公債費比率（分子）の構造'!L$52</f>
        <v>2442</v>
      </c>
      <c r="H42" s="170"/>
      <c r="I42" s="170"/>
      <c r="J42" s="170">
        <f>'実質公債費比率（分子）の構造'!M$52</f>
        <v>2453</v>
      </c>
      <c r="K42" s="170"/>
      <c r="L42" s="170"/>
      <c r="M42" s="170">
        <f>'実質公債費比率（分子）の構造'!N$52</f>
        <v>2480</v>
      </c>
      <c r="N42" s="170"/>
      <c r="O42" s="170"/>
      <c r="P42" s="170">
        <f>'実質公債費比率（分子）の構造'!O$52</f>
        <v>2548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0</v>
      </c>
      <c r="L44" s="170"/>
      <c r="M44" s="170"/>
      <c r="N44" s="170">
        <f>'実質公債費比率（分子）の構造'!O$50</f>
        <v>1</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169</v>
      </c>
      <c r="C46" s="170"/>
      <c r="D46" s="170"/>
      <c r="E46" s="170">
        <f>'実質公債費比率（分子）の構造'!L$48</f>
        <v>329</v>
      </c>
      <c r="F46" s="170"/>
      <c r="G46" s="170"/>
      <c r="H46" s="170">
        <f>'実質公債費比率（分子）の構造'!M$48</f>
        <v>265</v>
      </c>
      <c r="I46" s="170"/>
      <c r="J46" s="170"/>
      <c r="K46" s="170">
        <f>'実質公債費比率（分子）の構造'!N$48</f>
        <v>253</v>
      </c>
      <c r="L46" s="170"/>
      <c r="M46" s="170"/>
      <c r="N46" s="170">
        <f>'実質公債費比率（分子）の構造'!O$48</f>
        <v>247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2997</v>
      </c>
      <c r="C49" s="170"/>
      <c r="D49" s="170"/>
      <c r="E49" s="170">
        <f>'実質公債費比率（分子）の構造'!L$45</f>
        <v>3059</v>
      </c>
      <c r="F49" s="170"/>
      <c r="G49" s="170"/>
      <c r="H49" s="170">
        <f>'実質公債費比率（分子）の構造'!M$45</f>
        <v>3165</v>
      </c>
      <c r="I49" s="170"/>
      <c r="J49" s="170"/>
      <c r="K49" s="170">
        <f>'実質公債費比率（分子）の構造'!N$45</f>
        <v>3232</v>
      </c>
      <c r="L49" s="170"/>
      <c r="M49" s="170"/>
      <c r="N49" s="170">
        <f>'実質公債費比率（分子）の構造'!O$45</f>
        <v>3391</v>
      </c>
      <c r="O49" s="170"/>
      <c r="P49" s="170"/>
    </row>
    <row r="50" spans="1:16" x14ac:dyDescent="0.15">
      <c r="A50" s="170" t="s">
        <v>67</v>
      </c>
      <c r="B50" s="170" t="e">
        <f>NA()</f>
        <v>#N/A</v>
      </c>
      <c r="C50" s="170">
        <f>IF(ISNUMBER('実質公債費比率（分子）の構造'!K$53),'実質公債費比率（分子）の構造'!K$53,NA())</f>
        <v>747</v>
      </c>
      <c r="D50" s="170" t="e">
        <f>NA()</f>
        <v>#N/A</v>
      </c>
      <c r="E50" s="170" t="e">
        <f>NA()</f>
        <v>#N/A</v>
      </c>
      <c r="F50" s="170">
        <f>IF(ISNUMBER('実質公債費比率（分子）の構造'!L$53),'実質公債費比率（分子）の構造'!L$53,NA())</f>
        <v>947</v>
      </c>
      <c r="G50" s="170" t="e">
        <f>NA()</f>
        <v>#N/A</v>
      </c>
      <c r="H50" s="170" t="e">
        <f>NA()</f>
        <v>#N/A</v>
      </c>
      <c r="I50" s="170">
        <f>IF(ISNUMBER('実質公債費比率（分子）の構造'!M$53),'実質公債費比率（分子）の構造'!M$53,NA())</f>
        <v>978</v>
      </c>
      <c r="J50" s="170" t="e">
        <f>NA()</f>
        <v>#N/A</v>
      </c>
      <c r="K50" s="170" t="e">
        <f>NA()</f>
        <v>#N/A</v>
      </c>
      <c r="L50" s="170">
        <f>IF(ISNUMBER('実質公債費比率（分子）の構造'!N$53),'実質公債費比率（分子）の構造'!N$53,NA())</f>
        <v>1005</v>
      </c>
      <c r="M50" s="170" t="e">
        <f>NA()</f>
        <v>#N/A</v>
      </c>
      <c r="N50" s="170" t="e">
        <f>NA()</f>
        <v>#N/A</v>
      </c>
      <c r="O50" s="170">
        <f>IF(ISNUMBER('実質公債費比率（分子）の構造'!O$53),'実質公債費比率（分子）の構造'!O$53,NA())</f>
        <v>1091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24607</v>
      </c>
      <c r="E56" s="169"/>
      <c r="F56" s="169"/>
      <c r="G56" s="169">
        <f>'将来負担比率（分子）の構造'!J$52</f>
        <v>24906</v>
      </c>
      <c r="H56" s="169"/>
      <c r="I56" s="169"/>
      <c r="J56" s="169">
        <f>'将来負担比率（分子）の構造'!K$52</f>
        <v>24425</v>
      </c>
      <c r="K56" s="169"/>
      <c r="L56" s="169"/>
      <c r="M56" s="169">
        <f>'将来負担比率（分子）の構造'!L$52</f>
        <v>23492</v>
      </c>
      <c r="N56" s="169"/>
      <c r="O56" s="169"/>
      <c r="P56" s="169">
        <f>'将来負担比率（分子）の構造'!M$52</f>
        <v>23971</v>
      </c>
    </row>
    <row r="57" spans="1:16" x14ac:dyDescent="0.15">
      <c r="A57" s="169" t="s">
        <v>42</v>
      </c>
      <c r="B57" s="169"/>
      <c r="C57" s="169"/>
      <c r="D57" s="169">
        <f>'将来負担比率（分子）の構造'!I$51</f>
        <v>1190</v>
      </c>
      <c r="E57" s="169"/>
      <c r="F57" s="169"/>
      <c r="G57" s="169">
        <f>'将来負担比率（分子）の構造'!J$51</f>
        <v>1082</v>
      </c>
      <c r="H57" s="169"/>
      <c r="I57" s="169"/>
      <c r="J57" s="169">
        <f>'将来負担比率（分子）の構造'!K$51</f>
        <v>975</v>
      </c>
      <c r="K57" s="169"/>
      <c r="L57" s="169"/>
      <c r="M57" s="169">
        <f>'将来負担比率（分子）の構造'!L$51</f>
        <v>875</v>
      </c>
      <c r="N57" s="169"/>
      <c r="O57" s="169"/>
      <c r="P57" s="169">
        <f>'将来負担比率（分子）の構造'!M$51</f>
        <v>774</v>
      </c>
    </row>
    <row r="58" spans="1:16" x14ac:dyDescent="0.15">
      <c r="A58" s="169" t="s">
        <v>41</v>
      </c>
      <c r="B58" s="169"/>
      <c r="C58" s="169"/>
      <c r="D58" s="169">
        <f>'将来負担比率（分子）の構造'!I$50</f>
        <v>7609</v>
      </c>
      <c r="E58" s="169"/>
      <c r="F58" s="169"/>
      <c r="G58" s="169">
        <f>'将来負担比率（分子）の構造'!J$50</f>
        <v>7638</v>
      </c>
      <c r="H58" s="169"/>
      <c r="I58" s="169"/>
      <c r="J58" s="169">
        <f>'将来負担比率（分子）の構造'!K$50</f>
        <v>9303</v>
      </c>
      <c r="K58" s="169"/>
      <c r="L58" s="169"/>
      <c r="M58" s="169">
        <f>'将来負担比率（分子）の構造'!L$50</f>
        <v>10643</v>
      </c>
      <c r="N58" s="169"/>
      <c r="O58" s="169"/>
      <c r="P58" s="169">
        <f>'将来負担比率（分子）の構造'!M$50</f>
        <v>11596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3413</v>
      </c>
      <c r="C62" s="169"/>
      <c r="D62" s="169"/>
      <c r="E62" s="169">
        <f>'将来負担比率（分子）の構造'!J$45</f>
        <v>3376</v>
      </c>
      <c r="F62" s="169"/>
      <c r="G62" s="169"/>
      <c r="H62" s="169">
        <f>'将来負担比率（分子）の構造'!K$45</f>
        <v>3336</v>
      </c>
      <c r="I62" s="169"/>
      <c r="J62" s="169"/>
      <c r="K62" s="169">
        <f>'将来負担比率（分子）の構造'!L$45</f>
        <v>3279</v>
      </c>
      <c r="L62" s="169"/>
      <c r="M62" s="169"/>
      <c r="N62" s="169">
        <f>'将来負担比率（分子）の構造'!M$45</f>
        <v>3227</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1444</v>
      </c>
      <c r="C64" s="169"/>
      <c r="D64" s="169"/>
      <c r="E64" s="169">
        <f>'将来負担比率（分子）の構造'!J$43</f>
        <v>1828</v>
      </c>
      <c r="F64" s="169"/>
      <c r="G64" s="169"/>
      <c r="H64" s="169">
        <f>'将来負担比率（分子）の構造'!K$43</f>
        <v>1964</v>
      </c>
      <c r="I64" s="169"/>
      <c r="J64" s="169"/>
      <c r="K64" s="169">
        <f>'将来負担比率（分子）の構造'!L$43</f>
        <v>2109</v>
      </c>
      <c r="L64" s="169"/>
      <c r="M64" s="169"/>
      <c r="N64" s="169">
        <f>'将来負担比率（分子）の構造'!M$43</f>
        <v>1817</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31658</v>
      </c>
      <c r="C66" s="169"/>
      <c r="D66" s="169"/>
      <c r="E66" s="169">
        <f>'将来負担比率（分子）の構造'!J$41</f>
        <v>32131</v>
      </c>
      <c r="F66" s="169"/>
      <c r="G66" s="169"/>
      <c r="H66" s="169">
        <f>'将来負担比率（分子）の構造'!K$41</f>
        <v>31554</v>
      </c>
      <c r="I66" s="169"/>
      <c r="J66" s="169"/>
      <c r="K66" s="169">
        <f>'将来負担比率（分子）の構造'!L$41</f>
        <v>30761</v>
      </c>
      <c r="L66" s="169"/>
      <c r="M66" s="169"/>
      <c r="N66" s="169">
        <f>'将来負担比率（分子）の構造'!M$41</f>
        <v>31318</v>
      </c>
      <c r="O66" s="169"/>
      <c r="P66" s="169"/>
    </row>
    <row r="67" spans="1:16" x14ac:dyDescent="0.15">
      <c r="A67" s="169" t="s">
        <v>71</v>
      </c>
      <c r="B67" s="169" t="e">
        <f>NA()</f>
        <v>#N/A</v>
      </c>
      <c r="C67" s="169">
        <f>IF(ISNUMBER('将来負担比率（分子）の構造'!I$53), IF('将来負担比率（分子）の構造'!I$53 &lt; 0, 0, '将来負担比率（分子）の構造'!I$53), NA())</f>
        <v>3110</v>
      </c>
      <c r="D67" s="169" t="e">
        <f>NA()</f>
        <v>#N/A</v>
      </c>
      <c r="E67" s="169" t="e">
        <f>NA()</f>
        <v>#N/A</v>
      </c>
      <c r="F67" s="169">
        <f>IF(ISNUMBER('将来負担比率（分子）の構造'!J$53), IF('将来負担比率（分子）の構造'!J$53 &lt; 0, 0, '将来負担比率（分子）の構造'!J$53), NA())</f>
        <v>3709</v>
      </c>
      <c r="G67" s="169" t="e">
        <f>NA()</f>
        <v>#N/A</v>
      </c>
      <c r="H67" s="169" t="e">
        <f>NA()</f>
        <v>#N/A</v>
      </c>
      <c r="I67" s="169">
        <f>IF(ISNUMBER('将来負担比率（分子）の構造'!K$53), IF('将来負担比率（分子）の構造'!K$53 &lt; 0, 0, '将来負担比率（分子）の構造'!K$53), NA())</f>
        <v>2150</v>
      </c>
      <c r="J67" s="169" t="e">
        <f>NA()</f>
        <v>#N/A</v>
      </c>
      <c r="K67" s="169" t="e">
        <f>NA()</f>
        <v>#N/A</v>
      </c>
      <c r="L67" s="169">
        <f>IF(ISNUMBER('将来負担比率（分子）の構造'!L$53), IF('将来負担比率（分子）の構造'!L$53 &lt; 0, 0, '将来負担比率（分子）の構造'!L$53), NA())</f>
        <v>1140</v>
      </c>
      <c r="M67" s="169" t="e">
        <f>NA()</f>
        <v>#N/A</v>
      </c>
      <c r="N67" s="169" t="e">
        <f>NA()</f>
        <v>#N/A</v>
      </c>
      <c r="O67" s="169">
        <f>IF(ISNUMBER('将来負担比率（分子）の構造'!M$53), IF('将来負担比率（分子）の構造'!M$53 &lt; 0, 0, '将来負担比率（分子）の構造'!M$53), NA())</f>
        <v>21</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3520</v>
      </c>
      <c r="C72" s="173">
        <f>基金残高に係る経年分析!G55</f>
        <v>4132</v>
      </c>
      <c r="D72" s="173">
        <f>基金残高に係る経年分析!H55</f>
        <v>4320</v>
      </c>
    </row>
    <row r="73" spans="1:16" x14ac:dyDescent="0.15">
      <c r="A73" s="172" t="s">
        <v>74</v>
      </c>
      <c r="B73" s="173">
        <f>基金残高に係る経年分析!F56</f>
        <v>1363</v>
      </c>
      <c r="C73" s="173">
        <f>基金残高に係る経年分析!G56</f>
        <v>1912</v>
      </c>
      <c r="D73" s="173">
        <f>基金残高に係る経年分析!H56</f>
        <v>2224</v>
      </c>
    </row>
    <row r="74" spans="1:16" x14ac:dyDescent="0.15">
      <c r="A74" s="172" t="s">
        <v>75</v>
      </c>
      <c r="B74" s="173">
        <f>基金残高に係る経年分析!F57</f>
        <v>4632</v>
      </c>
      <c r="C74" s="173">
        <f>基金残高に係る経年分析!G57</f>
        <v>4575</v>
      </c>
      <c r="D74" s="173">
        <f>基金残高に係る経年分析!H57</f>
        <v>4804</v>
      </c>
    </row>
  </sheetData>
  <sheetProtection algorithmName="SHA-512" hashValue="t3kZxyjHrNNts8DfUmO6a8CNgAk9U08ekEU/o39hbNJ33w/jkP3zn2xhSkxWKhhRzUvWv+Y5J84n6NjR9sNJZg==" saltValue="0ufpznb2vT2uahB3zhXM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I03N007note</cp:lastModifiedBy>
  <cp:lastPrinted>2025-03-17T08:42:14Z</cp:lastPrinted>
  <dcterms:created xsi:type="dcterms:W3CDTF">2025-02-19T05:34:35Z</dcterms:created>
  <dcterms:modified xsi:type="dcterms:W3CDTF">2025-04-08T10:52:55Z</dcterms:modified>
  <cp:category/>
</cp:coreProperties>
</file>